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240" windowWidth="17490" windowHeight="8325" firstSheet="3" activeTab="3"/>
  </bookViews>
  <sheets>
    <sheet name="2015" sheetId="1" state="hidden" r:id="rId1"/>
    <sheet name="2015 (кв)" sheetId="2" state="hidden" r:id="rId2"/>
    <sheet name="2015 (год)" sheetId="3" state="hidden" r:id="rId3"/>
    <sheet name="01.01.2023 " sheetId="20" r:id="rId4"/>
  </sheets>
  <definedNames>
    <definedName name="_xlnm.Print_Area" localSheetId="3">'01.01.2023 '!#REF!</definedName>
    <definedName name="_xlnm.Print_Area" localSheetId="0">'2015'!$A$2:$F$28</definedName>
    <definedName name="_xlnm.Print_Area" localSheetId="2">'2015 (год)'!$A$2:$E$29</definedName>
    <definedName name="_xlnm.Print_Area" localSheetId="1">'2015 (кв)'!$A$2:$D$16</definedName>
  </definedNames>
  <calcPr calcId="125725"/>
</workbook>
</file>

<file path=xl/calcChain.xml><?xml version="1.0" encoding="utf-8"?>
<calcChain xmlns="http://schemas.openxmlformats.org/spreadsheetml/2006/main">
  <c r="D11" i="20"/>
  <c r="C14"/>
  <c r="B14"/>
  <c r="C8"/>
  <c r="B8"/>
  <c r="D10" l="1"/>
  <c r="D9"/>
  <c r="D6" l="1"/>
  <c r="D16"/>
  <c r="D15"/>
  <c r="D14"/>
  <c r="D8"/>
  <c r="D12" i="3" l="1"/>
  <c r="E12" s="1"/>
  <c r="D21"/>
  <c r="E7"/>
  <c r="C21"/>
  <c r="C22" s="1"/>
  <c r="D26"/>
  <c r="C26"/>
  <c r="E25"/>
  <c r="E24"/>
  <c r="E23"/>
  <c r="E20"/>
  <c r="E19"/>
  <c r="E18"/>
  <c r="E17"/>
  <c r="E16"/>
  <c r="E15"/>
  <c r="E14"/>
  <c r="E13"/>
  <c r="E11"/>
  <c r="E10"/>
  <c r="E9"/>
  <c r="E8"/>
  <c r="E6"/>
  <c r="C29" l="1"/>
  <c r="D22"/>
  <c r="D29" s="1"/>
  <c r="E26"/>
  <c r="D15" i="2"/>
  <c r="D10"/>
  <c r="D5"/>
  <c r="E22" i="3" l="1"/>
  <c r="E29"/>
  <c r="C29" i="1"/>
  <c r="H10" l="1"/>
  <c r="H7"/>
  <c r="H8"/>
  <c r="H9"/>
  <c r="H11"/>
  <c r="H12"/>
  <c r="H13"/>
  <c r="H14"/>
  <c r="H15"/>
  <c r="H16"/>
  <c r="H22"/>
  <c r="H6"/>
  <c r="E21"/>
  <c r="E25"/>
  <c r="J6" l="1"/>
  <c r="J8" l="1"/>
  <c r="J9" s="1"/>
  <c r="J10" s="1"/>
  <c r="I6" l="1"/>
  <c r="F6" l="1"/>
  <c r="D25" l="1"/>
  <c r="C25"/>
  <c r="F24"/>
  <c r="F23"/>
  <c r="F22"/>
  <c r="D21"/>
  <c r="C21"/>
  <c r="F20"/>
  <c r="F19"/>
  <c r="F18"/>
  <c r="F17"/>
  <c r="F16"/>
  <c r="F15"/>
  <c r="F14"/>
  <c r="F13"/>
  <c r="F12"/>
  <c r="F11"/>
  <c r="F10"/>
  <c r="F9"/>
  <c r="F8"/>
  <c r="F7"/>
  <c r="C28" l="1"/>
  <c r="H21"/>
  <c r="D28"/>
  <c r="F25"/>
  <c r="F21"/>
  <c r="F28" l="1"/>
</calcChain>
</file>

<file path=xl/sharedStrings.xml><?xml version="1.0" encoding="utf-8"?>
<sst xmlns="http://schemas.openxmlformats.org/spreadsheetml/2006/main" count="150" uniqueCount="82">
  <si>
    <t>Приложение к письму министерства образования 
от                          №</t>
  </si>
  <si>
    <t>(тыс.рублей)</t>
  </si>
  <si>
    <t>№</t>
  </si>
  <si>
    <t>Исполнение</t>
  </si>
  <si>
    <t>КЦСР</t>
  </si>
  <si>
    <t>Субвенция на финансовое обеспечение образовательной деятельности муниципальных дошкольных образовательных организаций</t>
  </si>
  <si>
    <t>961.73.70</t>
  </si>
  <si>
    <t>Субвенции на финансовое обеспечение образовательной деятельности муниципальных общеобразовательных учреждений</t>
  </si>
  <si>
    <t>961.73.40</t>
  </si>
  <si>
    <t>Субвенция  на организацию осуществления органами местного самоуправления отдельных государственных полномочий по предоставлению субсидии частным дошкольным образовательным организациям на возмещение затрат на обеспечение образовательной деятельности</t>
  </si>
  <si>
    <t>961.72.20</t>
  </si>
  <si>
    <t>Субвенция на осуществление органами местного самоуправления отдельных государственных полномочий по предоставлению субсидии частным дошкольным образовательным организациям на возмещение затрат на обеспечение образовательной деятельности</t>
  </si>
  <si>
    <t>961.73.80</t>
  </si>
  <si>
    <t>Субвенция на осуществление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</si>
  <si>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961.71.90</t>
  </si>
  <si>
    <t>Субвенция на организацию осуществления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</si>
  <si>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961.72.10</t>
  </si>
  <si>
    <t>961.73.90</t>
  </si>
  <si>
    <t>961.73.30</t>
  </si>
  <si>
    <t>Субвенция на 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</si>
  <si>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961.74.00</t>
  </si>
  <si>
    <t>Субвенции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t>
  </si>
  <si>
    <t>961.71.80</t>
  </si>
  <si>
    <t>Субвенции на осуществление органами местного самоуправления государственных полномочий по организация предоставления компенсации родительской платы за присмотр и уход в образовательных организациях, реализующих основную общеобразовательную программу дошкольного образования</t>
  </si>
  <si>
    <t>961.72.00</t>
  </si>
  <si>
    <t>Субвенции на компенсацию  родительской платы за присмотр и уход в образовательных организациях, реализующих основную общеобразовательную программу дошкольного образования</t>
  </si>
  <si>
    <t>961.73.50</t>
  </si>
  <si>
    <t>511.75.80</t>
  </si>
  <si>
    <t>Субсидии бюджетам муниципальных районов области на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</si>
  <si>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512.75.90</t>
  </si>
  <si>
    <t>Субсидии бюджетам муниципальных районов и городских округов области на проведение мероприятий по формированию сети базовых общеобразовательных организаций, в которых созданы условия для инклюзивного образования детей-инвалидов</t>
  </si>
  <si>
    <t>512.75.30</t>
  </si>
  <si>
    <t>Итого по областным средствам:</t>
  </si>
  <si>
    <t>Модернизация региональных систем дошкольного образования</t>
  </si>
  <si>
    <t>511.50.59</t>
  </si>
  <si>
    <t>Мероприятия государственной программы Российской Федерации «Доступная среда» на 2011-2015 годы</t>
  </si>
  <si>
    <t>512.50.27</t>
  </si>
  <si>
    <t>Создание в общеобразовательных организациях, расположенных в сельской местности, условий для занятий физической культурой и спортом</t>
  </si>
  <si>
    <t>512.50.97</t>
  </si>
  <si>
    <t>Итого по федеральным средствам:</t>
  </si>
  <si>
    <t>Итого:</t>
  </si>
  <si>
    <t>Субвенции на  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</si>
  <si>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Субсидии на строительство, реконструкцию, капитальный ремонт зданий дошкольных образовательных организаций, приобретение оборудования для оснащения дополнительных мест в дошкольных образовательных организациях</t>
  </si>
  <si>
    <t>ИНФОРМАЦИЯ об объемах перечисленных  средств за счет областного бюджета 
 за 1 полугодие 2015 года</t>
  </si>
  <si>
    <t>Уточненные назначения на 2015 год</t>
  </si>
  <si>
    <t>% исполнения от уточненного плана
 на 2015 год</t>
  </si>
  <si>
    <t xml:space="preserve">Наименование </t>
  </si>
  <si>
    <t>1. межбюджетные трансферты:</t>
  </si>
  <si>
    <t>1.1</t>
  </si>
  <si>
    <t>2. Содержание подведомственных учреждений</t>
  </si>
  <si>
    <t>3. Госпрограммы</t>
  </si>
  <si>
    <t>исп ДОУ</t>
  </si>
  <si>
    <t>план  ДОУ</t>
  </si>
  <si>
    <t xml:space="preserve"> Субвенция на организацию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частичного финансирования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</si>
  <si>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Остатки по отчетам органов управлений образований</t>
  </si>
  <si>
    <t>Иные межбюджетные трансферты за счет средств резервного фонда Правительства Саратовской области</t>
  </si>
  <si>
    <t>кроме того,в июле,августе</t>
  </si>
  <si>
    <t>% исполнения</t>
  </si>
  <si>
    <t>межбюджетные трансферты из областного бюджета бюджетам муниципальных образований области:</t>
  </si>
  <si>
    <t>Бюджетные назначения на 2015 год</t>
  </si>
  <si>
    <t>Кассовое исполнение по состоянию на 01.04.2015 года</t>
  </si>
  <si>
    <t>Кассовое исполнение по состоянию на 01.07.2015 года</t>
  </si>
  <si>
    <t>Кассовое исполнение по состоянию на 01.10.2015 года</t>
  </si>
  <si>
    <t xml:space="preserve">Сведения об использовании межбюджетных трансфертов 
 за 2 квартал 2015 года </t>
  </si>
  <si>
    <t xml:space="preserve">Сведения об использовании межбюджетных трансфертов 
министерством образования Саратовской области 
 за 1 квартал 2015 года </t>
  </si>
  <si>
    <t xml:space="preserve">Сведения об использовании межбюджетных трансфертов 
 за 3 квартал 2015 года </t>
  </si>
  <si>
    <t>Уточненные бюджетные назначения на 2015 год</t>
  </si>
  <si>
    <t>ИНФОРМАЦИЯ об объемах перечисленных  средств за счет областного бюджета 
 за 2015 год</t>
  </si>
  <si>
    <t>1</t>
  </si>
  <si>
    <t>за счет средств областного бюджета:</t>
  </si>
  <si>
    <t>за счет средств федерального бюджета:</t>
  </si>
  <si>
    <t>Реализация государственных программ и содержание подведомственных учреждений</t>
  </si>
  <si>
    <t>в том числе:</t>
  </si>
  <si>
    <t>Расходы бюджета</t>
  </si>
  <si>
    <t>справочно:</t>
  </si>
  <si>
    <t xml:space="preserve">                                                                                                                             тыс.руб.</t>
  </si>
  <si>
    <t>за счет поступления целевой направленности:</t>
  </si>
  <si>
    <t>Начальник управления планирования  и исполнения бюджета</t>
  </si>
  <si>
    <t xml:space="preserve"> Ю.В. Салтанович</t>
  </si>
  <si>
    <t>Уточненные бюджетные назначения                   на 01.04.2024 год</t>
  </si>
  <si>
    <t>Кассовое исполнение по состоянию               на 01.04.2024 года</t>
  </si>
  <si>
    <t xml:space="preserve">Сведения об использовании бюджетных средств министерством образования Саратовской области и подведомственными учреждениями 
по состоянию на 01.04.2024 года
</t>
  </si>
</sst>
</file>

<file path=xl/styles.xml><?xml version="1.0" encoding="utf-8"?>
<styleSheet xmlns="http://schemas.openxmlformats.org/spreadsheetml/2006/main">
  <numFmts count="6">
    <numFmt numFmtId="164" formatCode="_-* #,##0.00_р_._-;\-* #,##0.00_р_._-;_-* &quot;-&quot;??_р_._-;_-@_-"/>
    <numFmt numFmtId="165" formatCode="000"/>
    <numFmt numFmtId="166" formatCode="#,##0.0"/>
    <numFmt numFmtId="167" formatCode="#,##0.00_ ;\-#,##0.00\ "/>
    <numFmt numFmtId="168" formatCode="#,##0.0_ ;\-#,##0.0\ "/>
    <numFmt numFmtId="169" formatCode="0.0"/>
  </numFmts>
  <fonts count="27">
    <font>
      <sz val="11"/>
      <color theme="1"/>
      <name val="Calibri"/>
      <family val="2"/>
      <charset val="204"/>
      <scheme val="minor"/>
    </font>
    <font>
      <sz val="10"/>
      <name val="Arial"/>
      <family val="2"/>
      <charset val="204"/>
    </font>
    <font>
      <sz val="10"/>
      <name val="Times New Roman"/>
      <family val="1"/>
      <charset val="204"/>
    </font>
    <font>
      <i/>
      <sz val="12"/>
      <name val="Times New Roman"/>
      <family val="1"/>
      <charset val="204"/>
    </font>
    <font>
      <i/>
      <sz val="10"/>
      <name val="Times New Roman"/>
      <family val="1"/>
      <charset val="204"/>
    </font>
    <font>
      <b/>
      <i/>
      <sz val="10"/>
      <name val="Times New Roman"/>
      <family val="1"/>
      <charset val="204"/>
    </font>
    <font>
      <sz val="10"/>
      <name val="Arial Cyr"/>
      <charset val="204"/>
    </font>
    <font>
      <b/>
      <i/>
      <sz val="20"/>
      <name val="Times New Roman"/>
      <family val="1"/>
      <charset val="204"/>
    </font>
    <font>
      <sz val="14"/>
      <name val="Times New Roman"/>
      <family val="1"/>
      <charset val="204"/>
    </font>
    <font>
      <i/>
      <sz val="18"/>
      <name val="Times New Roman"/>
      <family val="1"/>
      <charset val="204"/>
    </font>
    <font>
      <sz val="18"/>
      <name val="Times New Roman"/>
      <family val="1"/>
      <charset val="204"/>
    </font>
    <font>
      <b/>
      <sz val="18"/>
      <name val="Times New Roman"/>
      <family val="1"/>
      <charset val="204"/>
    </font>
    <font>
      <b/>
      <i/>
      <sz val="18"/>
      <name val="Times New Roman"/>
      <family val="1"/>
      <charset val="204"/>
    </font>
    <font>
      <sz val="11"/>
      <color theme="1"/>
      <name val="Calibri"/>
      <family val="2"/>
      <charset val="204"/>
      <scheme val="minor"/>
    </font>
    <font>
      <b/>
      <sz val="16"/>
      <color theme="1"/>
      <name val="PT Astra Serif"/>
      <family val="1"/>
      <charset val="204"/>
    </font>
    <font>
      <b/>
      <sz val="16"/>
      <name val="PT Astra Serif"/>
      <family val="1"/>
      <charset val="204"/>
    </font>
    <font>
      <b/>
      <i/>
      <sz val="20"/>
      <name val="PT Astra Serif"/>
      <family val="1"/>
      <charset val="204"/>
    </font>
    <font>
      <sz val="14"/>
      <name val="PT Astra Serif"/>
      <family val="1"/>
      <charset val="204"/>
    </font>
    <font>
      <sz val="10"/>
      <name val="PT Astra Serif"/>
      <family val="1"/>
      <charset val="204"/>
    </font>
    <font>
      <sz val="18"/>
      <name val="PT Astra Serif"/>
      <family val="1"/>
      <charset val="204"/>
    </font>
    <font>
      <b/>
      <i/>
      <sz val="18"/>
      <name val="PT Astra Serif"/>
      <family val="1"/>
      <charset val="204"/>
    </font>
    <font>
      <b/>
      <sz val="18"/>
      <name val="PT Astra Serif"/>
      <family val="1"/>
      <charset val="204"/>
    </font>
    <font>
      <b/>
      <u/>
      <sz val="18"/>
      <name val="PT Astra Serif"/>
      <family val="1"/>
      <charset val="204"/>
    </font>
    <font>
      <b/>
      <sz val="17"/>
      <color theme="1"/>
      <name val="PT Astra Serif"/>
      <family val="1"/>
      <charset val="204"/>
    </font>
    <font>
      <b/>
      <sz val="17"/>
      <name val="PT Astra Serif"/>
      <family val="1"/>
      <charset val="204"/>
    </font>
    <font>
      <b/>
      <sz val="14"/>
      <name val="Times New Roman"/>
      <family val="1"/>
      <charset val="204"/>
    </font>
    <font>
      <b/>
      <sz val="14"/>
      <name val="PT Astra Serif"/>
      <family val="1"/>
      <charset val="204"/>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6">
    <border>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1" fillId="0" borderId="0"/>
    <xf numFmtId="0" fontId="6" fillId="0" borderId="0"/>
    <xf numFmtId="0" fontId="1" fillId="0" borderId="0"/>
    <xf numFmtId="164" fontId="13" fillId="0" borderId="0" applyFont="0" applyFill="0" applyBorder="0" applyAlignment="0" applyProtection="0"/>
  </cellStyleXfs>
  <cellXfs count="123">
    <xf numFmtId="0" fontId="0" fillId="0" borderId="0" xfId="0"/>
    <xf numFmtId="0" fontId="2" fillId="0" borderId="0" xfId="1" applyFont="1" applyFill="1"/>
    <xf numFmtId="0" fontId="2" fillId="0" borderId="0" xfId="1" applyFont="1"/>
    <xf numFmtId="0" fontId="2" fillId="0" borderId="0" xfId="1" applyFont="1" applyAlignment="1">
      <alignment horizontal="center" vertical="center"/>
    </xf>
    <xf numFmtId="0" fontId="4" fillId="0" borderId="0" xfId="1" applyFont="1" applyAlignment="1">
      <alignment vertical="center"/>
    </xf>
    <xf numFmtId="0" fontId="5" fillId="0" borderId="0" xfId="1" applyFont="1" applyFill="1"/>
    <xf numFmtId="0" fontId="5" fillId="0" borderId="0" xfId="2" applyFont="1" applyAlignment="1">
      <alignment horizontal="center" vertical="center" wrapText="1"/>
    </xf>
    <xf numFmtId="0" fontId="5" fillId="0" borderId="0" xfId="1" applyFont="1"/>
    <xf numFmtId="0" fontId="8" fillId="0" borderId="0" xfId="1" applyFont="1"/>
    <xf numFmtId="0" fontId="9" fillId="0" borderId="0" xfId="1" applyFont="1" applyAlignment="1">
      <alignment horizontal="right" vertical="center"/>
    </xf>
    <xf numFmtId="166" fontId="10" fillId="0" borderId="3" xfId="1" applyNumberFormat="1" applyFont="1" applyFill="1" applyBorder="1" applyAlignment="1" applyProtection="1">
      <alignment horizontal="center" vertical="top"/>
      <protection hidden="1"/>
    </xf>
    <xf numFmtId="166" fontId="10" fillId="0" borderId="3" xfId="1" applyNumberFormat="1" applyFont="1" applyFill="1" applyBorder="1" applyAlignment="1">
      <alignment horizontal="center"/>
    </xf>
    <xf numFmtId="166" fontId="10" fillId="0" borderId="3" xfId="1" applyNumberFormat="1" applyFont="1" applyFill="1" applyBorder="1" applyAlignment="1" applyProtection="1">
      <alignment horizontal="center"/>
      <protection hidden="1"/>
    </xf>
    <xf numFmtId="166" fontId="11" fillId="3" borderId="3" xfId="1" applyNumberFormat="1" applyFont="1" applyFill="1" applyBorder="1" applyAlignment="1" applyProtection="1">
      <alignment horizontal="center"/>
      <protection hidden="1"/>
    </xf>
    <xf numFmtId="166" fontId="11" fillId="2" borderId="6" xfId="1" applyNumberFormat="1" applyFont="1" applyFill="1" applyBorder="1" applyAlignment="1" applyProtection="1">
      <alignment horizontal="center"/>
      <protection hidden="1"/>
    </xf>
    <xf numFmtId="166" fontId="10" fillId="0" borderId="4" xfId="1" applyNumberFormat="1" applyFont="1" applyFill="1" applyBorder="1" applyAlignment="1" applyProtection="1">
      <alignment horizontal="center"/>
      <protection hidden="1"/>
    </xf>
    <xf numFmtId="166" fontId="10" fillId="0" borderId="5" xfId="1" applyNumberFormat="1" applyFont="1" applyFill="1" applyBorder="1" applyAlignment="1" applyProtection="1">
      <alignment horizontal="center"/>
      <protection hidden="1"/>
    </xf>
    <xf numFmtId="166" fontId="11" fillId="3" borderId="5" xfId="1" applyNumberFormat="1" applyFont="1" applyFill="1" applyBorder="1" applyAlignment="1" applyProtection="1">
      <alignment horizontal="center"/>
      <protection hidden="1"/>
    </xf>
    <xf numFmtId="166" fontId="10" fillId="0" borderId="4" xfId="1" applyNumberFormat="1" applyFont="1" applyFill="1" applyBorder="1" applyAlignment="1">
      <alignment horizontal="center"/>
    </xf>
    <xf numFmtId="166" fontId="11" fillId="2" borderId="7" xfId="1" applyNumberFormat="1" applyFont="1" applyFill="1" applyBorder="1" applyAlignment="1" applyProtection="1">
      <alignment horizontal="center"/>
      <protection hidden="1"/>
    </xf>
    <xf numFmtId="0" fontId="12" fillId="0" borderId="2" xfId="1" applyNumberFormat="1" applyFont="1" applyFill="1" applyBorder="1" applyAlignment="1" applyProtection="1">
      <alignment horizontal="center" vertical="center" wrapText="1"/>
      <protection hidden="1"/>
    </xf>
    <xf numFmtId="0" fontId="12" fillId="0" borderId="0" xfId="1" applyFont="1" applyAlignment="1">
      <alignment horizontal="center" vertical="center"/>
    </xf>
    <xf numFmtId="49" fontId="11" fillId="0" borderId="2" xfId="1" applyNumberFormat="1" applyFont="1" applyFill="1" applyBorder="1" applyAlignment="1" applyProtection="1">
      <alignment horizontal="center" vertical="center"/>
      <protection hidden="1"/>
    </xf>
    <xf numFmtId="0" fontId="12" fillId="2" borderId="0" xfId="1" applyFont="1" applyFill="1" applyAlignment="1">
      <alignment horizontal="center" vertical="top"/>
    </xf>
    <xf numFmtId="0" fontId="9" fillId="0" borderId="1" xfId="1" applyNumberFormat="1" applyFont="1" applyFill="1" applyBorder="1" applyAlignment="1">
      <alignment horizontal="center" wrapText="1"/>
    </xf>
    <xf numFmtId="165" fontId="10" fillId="0" borderId="3" xfId="1" applyNumberFormat="1" applyFont="1" applyFill="1" applyBorder="1" applyAlignment="1" applyProtection="1">
      <alignment horizontal="left" wrapText="1"/>
      <protection hidden="1"/>
    </xf>
    <xf numFmtId="0" fontId="10" fillId="2" borderId="0" xfId="1" applyFont="1" applyFill="1" applyAlignment="1">
      <alignment vertical="top"/>
    </xf>
    <xf numFmtId="166" fontId="10" fillId="2" borderId="0" xfId="1" applyNumberFormat="1" applyFont="1" applyFill="1" applyAlignment="1">
      <alignment vertical="top"/>
    </xf>
    <xf numFmtId="0" fontId="11" fillId="2" borderId="0" xfId="1" applyFont="1" applyFill="1" applyAlignment="1">
      <alignment vertical="top"/>
    </xf>
    <xf numFmtId="166" fontId="12" fillId="2" borderId="0" xfId="1" applyNumberFormat="1" applyFont="1" applyFill="1" applyAlignment="1">
      <alignment horizontal="center" vertical="top"/>
    </xf>
    <xf numFmtId="0" fontId="10" fillId="0" borderId="0" xfId="1" applyFont="1" applyFill="1" applyAlignment="1">
      <alignment vertical="top"/>
    </xf>
    <xf numFmtId="165" fontId="12" fillId="3" borderId="2" xfId="1" applyNumberFormat="1" applyFont="1" applyFill="1" applyBorder="1" applyAlignment="1" applyProtection="1">
      <alignment vertical="center"/>
      <protection hidden="1"/>
    </xf>
    <xf numFmtId="0" fontId="10" fillId="3" borderId="0" xfId="1" applyFont="1" applyFill="1"/>
    <xf numFmtId="0" fontId="10" fillId="0" borderId="0" xfId="1" applyFont="1" applyFill="1"/>
    <xf numFmtId="165" fontId="12" fillId="3" borderId="2" xfId="1" applyNumberFormat="1" applyFont="1" applyFill="1" applyBorder="1" applyAlignment="1" applyProtection="1">
      <alignment horizontal="center" vertical="center"/>
      <protection hidden="1"/>
    </xf>
    <xf numFmtId="165" fontId="12" fillId="2" borderId="2" xfId="1" applyNumberFormat="1" applyFont="1" applyFill="1" applyBorder="1" applyAlignment="1" applyProtection="1">
      <alignment horizontal="center" vertical="center"/>
      <protection hidden="1"/>
    </xf>
    <xf numFmtId="0" fontId="10" fillId="2" borderId="0" xfId="1" applyFont="1" applyFill="1"/>
    <xf numFmtId="0" fontId="10" fillId="3" borderId="2" xfId="1" applyFont="1" applyFill="1" applyBorder="1" applyAlignment="1">
      <alignment horizontal="center" vertical="center"/>
    </xf>
    <xf numFmtId="165" fontId="10" fillId="0" borderId="9" xfId="1" applyNumberFormat="1" applyFont="1" applyFill="1" applyBorder="1" applyAlignment="1" applyProtection="1">
      <alignment vertical="top" wrapText="1"/>
      <protection hidden="1"/>
    </xf>
    <xf numFmtId="166" fontId="10" fillId="0" borderId="9" xfId="1" applyNumberFormat="1" applyFont="1" applyFill="1" applyBorder="1" applyAlignment="1" applyProtection="1">
      <alignment horizontal="center" vertical="top"/>
      <protection hidden="1"/>
    </xf>
    <xf numFmtId="166" fontId="10" fillId="0" borderId="10" xfId="1" applyNumberFormat="1" applyFont="1" applyFill="1" applyBorder="1" applyAlignment="1" applyProtection="1">
      <alignment horizontal="center" vertical="top"/>
      <protection hidden="1"/>
    </xf>
    <xf numFmtId="166" fontId="10" fillId="0" borderId="11" xfId="1" applyNumberFormat="1" applyFont="1" applyFill="1" applyBorder="1" applyAlignment="1" applyProtection="1">
      <alignment horizontal="center" vertical="top"/>
      <protection hidden="1"/>
    </xf>
    <xf numFmtId="49" fontId="11" fillId="0" borderId="2" xfId="1" applyNumberFormat="1" applyFont="1" applyFill="1" applyBorder="1" applyAlignment="1" applyProtection="1">
      <alignment horizontal="center" vertical="top"/>
      <protection hidden="1"/>
    </xf>
    <xf numFmtId="0" fontId="9" fillId="0" borderId="1" xfId="1" applyNumberFormat="1" applyFont="1" applyFill="1" applyBorder="1" applyAlignment="1">
      <alignment horizontal="center" vertical="top" wrapText="1"/>
    </xf>
    <xf numFmtId="165" fontId="10" fillId="0" borderId="3" xfId="1" applyNumberFormat="1" applyFont="1" applyFill="1" applyBorder="1" applyAlignment="1" applyProtection="1">
      <alignment horizontal="left" vertical="top" wrapText="1"/>
      <protection hidden="1"/>
    </xf>
    <xf numFmtId="166" fontId="10" fillId="0" borderId="4" xfId="1" applyNumberFormat="1" applyFont="1" applyFill="1" applyBorder="1" applyAlignment="1" applyProtection="1">
      <alignment horizontal="center" vertical="top"/>
      <protection hidden="1"/>
    </xf>
    <xf numFmtId="166" fontId="10" fillId="0" borderId="5" xfId="1" applyNumberFormat="1" applyFont="1" applyFill="1" applyBorder="1" applyAlignment="1" applyProtection="1">
      <alignment horizontal="center" vertical="top"/>
      <protection hidden="1"/>
    </xf>
    <xf numFmtId="165" fontId="10" fillId="0" borderId="3" xfId="1" applyNumberFormat="1" applyFont="1" applyFill="1" applyBorder="1" applyAlignment="1" applyProtection="1">
      <alignment vertical="top" wrapText="1"/>
      <protection hidden="1"/>
    </xf>
    <xf numFmtId="0" fontId="12" fillId="0" borderId="0" xfId="1" applyFont="1" applyFill="1" applyAlignment="1">
      <alignment vertical="top"/>
    </xf>
    <xf numFmtId="0" fontId="9" fillId="0" borderId="12" xfId="1" applyNumberFormat="1" applyFont="1" applyFill="1" applyBorder="1" applyAlignment="1">
      <alignment horizontal="center" vertical="center" wrapText="1"/>
    </xf>
    <xf numFmtId="0" fontId="12" fillId="0" borderId="13" xfId="1" applyNumberFormat="1" applyFont="1" applyFill="1" applyBorder="1" applyAlignment="1" applyProtection="1">
      <alignment horizontal="center" vertical="center" wrapText="1"/>
      <protection hidden="1"/>
    </xf>
    <xf numFmtId="0" fontId="12" fillId="0" borderId="14" xfId="1" applyNumberFormat="1" applyFont="1" applyFill="1" applyBorder="1" applyAlignment="1" applyProtection="1">
      <alignment horizontal="center" vertical="center" wrapText="1"/>
      <protection hidden="1"/>
    </xf>
    <xf numFmtId="0" fontId="12" fillId="0" borderId="15" xfId="1" applyNumberFormat="1" applyFont="1" applyFill="1" applyBorder="1" applyAlignment="1" applyProtection="1">
      <alignment horizontal="center" vertical="center" wrapText="1"/>
      <protection hidden="1"/>
    </xf>
    <xf numFmtId="49" fontId="9" fillId="0" borderId="8" xfId="1" applyNumberFormat="1" applyFont="1" applyFill="1" applyBorder="1" applyAlignment="1">
      <alignment horizontal="center" vertical="top" wrapText="1"/>
    </xf>
    <xf numFmtId="165" fontId="12" fillId="2" borderId="16" xfId="1" applyNumberFormat="1" applyFont="1" applyFill="1" applyBorder="1" applyAlignment="1" applyProtection="1">
      <protection hidden="1"/>
    </xf>
    <xf numFmtId="165" fontId="12" fillId="2" borderId="2" xfId="1" applyNumberFormat="1" applyFont="1" applyFill="1" applyBorder="1" applyAlignment="1" applyProtection="1">
      <protection hidden="1"/>
    </xf>
    <xf numFmtId="164" fontId="12" fillId="2" borderId="0" xfId="4" applyFont="1" applyFill="1" applyAlignment="1">
      <alignment vertical="top"/>
    </xf>
    <xf numFmtId="164" fontId="10" fillId="2" borderId="0" xfId="4" applyFont="1" applyFill="1" applyAlignment="1">
      <alignment vertical="top"/>
    </xf>
    <xf numFmtId="164" fontId="9" fillId="2" borderId="0" xfId="4" applyFont="1" applyFill="1" applyAlignment="1">
      <alignment vertical="top"/>
    </xf>
    <xf numFmtId="166" fontId="11" fillId="2" borderId="17" xfId="1" applyNumberFormat="1" applyFont="1" applyFill="1" applyBorder="1" applyAlignment="1" applyProtection="1">
      <alignment horizontal="center"/>
      <protection hidden="1"/>
    </xf>
    <xf numFmtId="0" fontId="12" fillId="0" borderId="0" xfId="1" applyNumberFormat="1" applyFont="1" applyFill="1" applyBorder="1" applyAlignment="1" applyProtection="1">
      <alignment horizontal="center" vertical="center" wrapText="1"/>
      <protection hidden="1"/>
    </xf>
    <xf numFmtId="1" fontId="11" fillId="0" borderId="0" xfId="1" applyNumberFormat="1" applyFont="1" applyFill="1" applyBorder="1" applyAlignment="1" applyProtection="1">
      <alignment horizontal="center" vertical="top"/>
      <protection hidden="1"/>
    </xf>
    <xf numFmtId="166" fontId="11" fillId="3" borderId="6" xfId="1" applyNumberFormat="1" applyFont="1" applyFill="1" applyBorder="1" applyAlignment="1" applyProtection="1">
      <alignment horizontal="center"/>
      <protection hidden="1"/>
    </xf>
    <xf numFmtId="166" fontId="11" fillId="3" borderId="17" xfId="1" applyNumberFormat="1" applyFont="1" applyFill="1" applyBorder="1" applyAlignment="1" applyProtection="1">
      <alignment horizontal="center"/>
      <protection hidden="1"/>
    </xf>
    <xf numFmtId="166" fontId="11" fillId="3" borderId="7" xfId="1" applyNumberFormat="1" applyFont="1" applyFill="1" applyBorder="1" applyAlignment="1" applyProtection="1">
      <alignment horizontal="center"/>
      <protection hidden="1"/>
    </xf>
    <xf numFmtId="0" fontId="2" fillId="0" borderId="3" xfId="1" applyFont="1" applyFill="1" applyBorder="1"/>
    <xf numFmtId="0" fontId="2" fillId="0" borderId="3" xfId="1" applyFont="1" applyBorder="1" applyAlignment="1">
      <alignment horizontal="center" vertical="center"/>
    </xf>
    <xf numFmtId="0" fontId="12" fillId="0" borderId="20" xfId="1" applyNumberFormat="1" applyFont="1" applyFill="1" applyBorder="1" applyAlignment="1">
      <alignment vertical="center" wrapText="1"/>
    </xf>
    <xf numFmtId="167" fontId="12" fillId="0" borderId="21" xfId="4" applyNumberFormat="1" applyFont="1" applyFill="1" applyBorder="1" applyAlignment="1">
      <alignment horizontal="center" vertical="center" wrapText="1"/>
    </xf>
    <xf numFmtId="168" fontId="12" fillId="0" borderId="22" xfId="4" applyNumberFormat="1" applyFont="1" applyBorder="1" applyAlignment="1">
      <alignment horizontal="center" vertical="center"/>
    </xf>
    <xf numFmtId="0" fontId="12" fillId="0" borderId="23" xfId="1" applyNumberFormat="1" applyFont="1" applyFill="1" applyBorder="1" applyAlignment="1" applyProtection="1">
      <alignment horizontal="center" vertical="center" wrapText="1"/>
      <protection hidden="1"/>
    </xf>
    <xf numFmtId="0" fontId="12" fillId="0" borderId="24" xfId="1" applyNumberFormat="1" applyFont="1" applyFill="1" applyBorder="1" applyAlignment="1" applyProtection="1">
      <alignment horizontal="center" vertical="center" wrapText="1"/>
      <protection hidden="1"/>
    </xf>
    <xf numFmtId="0" fontId="12" fillId="0" borderId="25" xfId="1" applyFont="1" applyBorder="1" applyAlignment="1">
      <alignment horizontal="center" vertical="center"/>
    </xf>
    <xf numFmtId="166" fontId="11" fillId="0" borderId="3" xfId="1" applyNumberFormat="1" applyFont="1" applyFill="1" applyBorder="1" applyAlignment="1" applyProtection="1">
      <alignment horizontal="center"/>
      <protection hidden="1"/>
    </xf>
    <xf numFmtId="0" fontId="8" fillId="0" borderId="0" xfId="1" applyFont="1" applyAlignment="1">
      <alignment horizontal="center" vertical="center"/>
    </xf>
    <xf numFmtId="0" fontId="2" fillId="2" borderId="0" xfId="1" applyFont="1" applyFill="1"/>
    <xf numFmtId="0" fontId="2" fillId="0" borderId="0" xfId="1" applyFont="1" applyFill="1" applyBorder="1"/>
    <xf numFmtId="0" fontId="17" fillId="0" borderId="0" xfId="1" applyFont="1"/>
    <xf numFmtId="0" fontId="18" fillId="0" borderId="0" xfId="1" applyFont="1" applyAlignment="1">
      <alignment horizontal="center" vertical="center"/>
    </xf>
    <xf numFmtId="0" fontId="19" fillId="0" borderId="0" xfId="1" applyFont="1" applyAlignment="1">
      <alignment horizontal="right" vertical="center"/>
    </xf>
    <xf numFmtId="0" fontId="18" fillId="0" borderId="0" xfId="1" applyFont="1"/>
    <xf numFmtId="0" fontId="20" fillId="0" borderId="3" xfId="1" applyFont="1" applyFill="1" applyBorder="1" applyAlignment="1">
      <alignment horizontal="center" vertical="center"/>
    </xf>
    <xf numFmtId="0" fontId="21" fillId="0" borderId="3" xfId="1" applyNumberFormat="1" applyFont="1" applyFill="1" applyBorder="1" applyAlignment="1" applyProtection="1">
      <alignment horizontal="center" vertical="center" wrapText="1"/>
      <protection hidden="1"/>
    </xf>
    <xf numFmtId="4" fontId="21" fillId="0" borderId="3" xfId="1" applyNumberFormat="1" applyFont="1" applyFill="1" applyBorder="1" applyAlignment="1" applyProtection="1">
      <alignment horizontal="center" vertical="center" wrapText="1"/>
      <protection hidden="1"/>
    </xf>
    <xf numFmtId="169" fontId="21" fillId="0" borderId="3" xfId="1" applyNumberFormat="1" applyFont="1" applyFill="1" applyBorder="1" applyAlignment="1">
      <alignment horizontal="center" vertical="center"/>
    </xf>
    <xf numFmtId="0" fontId="21" fillId="0" borderId="3" xfId="1" applyFont="1" applyFill="1" applyBorder="1" applyAlignment="1">
      <alignment horizontal="center" vertical="center"/>
    </xf>
    <xf numFmtId="0" fontId="22" fillId="0" borderId="3" xfId="1" applyNumberFormat="1" applyFont="1" applyFill="1" applyBorder="1" applyAlignment="1" applyProtection="1">
      <alignment horizontal="left" vertical="center" wrapText="1"/>
      <protection hidden="1"/>
    </xf>
    <xf numFmtId="169" fontId="22" fillId="0" borderId="3" xfId="1" applyNumberFormat="1" applyFont="1" applyFill="1" applyBorder="1" applyAlignment="1">
      <alignment horizontal="center" vertical="center"/>
    </xf>
    <xf numFmtId="166" fontId="20" fillId="0" borderId="3" xfId="1" applyNumberFormat="1" applyFont="1" applyFill="1" applyBorder="1" applyAlignment="1" applyProtection="1">
      <alignment horizontal="center" vertical="center" wrapText="1"/>
      <protection hidden="1"/>
    </xf>
    <xf numFmtId="169" fontId="20" fillId="0" borderId="3" xfId="1" applyNumberFormat="1" applyFont="1" applyFill="1" applyBorder="1" applyAlignment="1">
      <alignment horizontal="center" vertical="center"/>
    </xf>
    <xf numFmtId="0" fontId="22" fillId="0" borderId="3" xfId="1" applyNumberFormat="1" applyFont="1" applyFill="1" applyBorder="1" applyAlignment="1">
      <alignment horizontal="left" vertical="center" wrapText="1"/>
    </xf>
    <xf numFmtId="0" fontId="17" fillId="0" borderId="0" xfId="1" applyFont="1" applyAlignment="1">
      <alignment horizontal="center" vertical="center"/>
    </xf>
    <xf numFmtId="0" fontId="23" fillId="0" borderId="0" xfId="0" applyFont="1" applyAlignment="1">
      <alignment horizontal="justify" vertical="center"/>
    </xf>
    <xf numFmtId="0" fontId="24" fillId="0" borderId="0" xfId="1" applyFont="1" applyAlignment="1">
      <alignment horizontal="center" vertical="center"/>
    </xf>
    <xf numFmtId="0" fontId="24" fillId="0" borderId="0" xfId="1" applyFont="1"/>
    <xf numFmtId="0" fontId="14" fillId="0" borderId="0" xfId="0" applyFont="1" applyAlignment="1">
      <alignment horizontal="left" vertical="center" wrapText="1"/>
    </xf>
    <xf numFmtId="14" fontId="15" fillId="0" borderId="0" xfId="1" applyNumberFormat="1" applyFont="1" applyFill="1" applyAlignment="1">
      <alignment horizontal="left" vertical="center"/>
    </xf>
    <xf numFmtId="0" fontId="25" fillId="0" borderId="0" xfId="1" applyFont="1" applyAlignment="1">
      <alignment horizontal="center" vertical="center"/>
    </xf>
    <xf numFmtId="0" fontId="25" fillId="0" borderId="0" xfId="1" applyFont="1" applyFill="1" applyAlignment="1">
      <alignment horizontal="center" vertical="center"/>
    </xf>
    <xf numFmtId="4" fontId="25" fillId="0" borderId="0" xfId="1" applyNumberFormat="1" applyFont="1" applyFill="1" applyAlignment="1">
      <alignment horizontal="center" vertical="center"/>
    </xf>
    <xf numFmtId="4" fontId="25" fillId="0" borderId="0" xfId="1" applyNumberFormat="1" applyFont="1" applyAlignment="1">
      <alignment horizontal="center" vertical="center"/>
    </xf>
    <xf numFmtId="0" fontId="2" fillId="0" borderId="0" xfId="1" applyFont="1" applyAlignment="1">
      <alignment horizontal="left" vertical="center"/>
    </xf>
    <xf numFmtId="4" fontId="22" fillId="0" borderId="3" xfId="1" applyNumberFormat="1" applyFont="1" applyFill="1" applyBorder="1" applyAlignment="1" applyProtection="1">
      <alignment horizontal="center" vertical="center" wrapText="1"/>
      <protection hidden="1"/>
    </xf>
    <xf numFmtId="0" fontId="24" fillId="0" borderId="0" xfId="1" applyFont="1" applyAlignment="1">
      <alignment horizontal="left" vertical="center"/>
    </xf>
    <xf numFmtId="0" fontId="15" fillId="0" borderId="0" xfId="1" applyFont="1" applyAlignment="1">
      <alignment horizontal="left" vertical="center"/>
    </xf>
    <xf numFmtId="4" fontId="22" fillId="0" borderId="3" xfId="4" applyNumberFormat="1" applyFont="1" applyFill="1" applyBorder="1" applyAlignment="1">
      <alignment horizontal="center" vertical="center" wrapText="1"/>
    </xf>
    <xf numFmtId="4" fontId="20" fillId="0" borderId="3" xfId="1" applyNumberFormat="1" applyFont="1" applyFill="1" applyBorder="1" applyAlignment="1" applyProtection="1">
      <alignment horizontal="center" vertical="center" wrapText="1"/>
      <protection hidden="1"/>
    </xf>
    <xf numFmtId="0" fontId="20" fillId="0" borderId="3" xfId="1" applyNumberFormat="1" applyFont="1" applyFill="1" applyBorder="1" applyAlignment="1" applyProtection="1">
      <alignment horizontal="center" vertical="center" wrapText="1"/>
      <protection hidden="1"/>
    </xf>
    <xf numFmtId="0" fontId="20" fillId="0" borderId="3" xfId="1" applyNumberFormat="1" applyFont="1" applyFill="1" applyBorder="1" applyAlignment="1" applyProtection="1">
      <alignment horizontal="left" vertical="center" wrapText="1"/>
      <protection hidden="1"/>
    </xf>
    <xf numFmtId="0" fontId="20" fillId="0" borderId="3" xfId="1" applyNumberFormat="1" applyFont="1" applyFill="1" applyBorder="1" applyAlignment="1" applyProtection="1">
      <alignment horizontal="center" vertical="center" wrapText="1"/>
      <protection hidden="1"/>
    </xf>
    <xf numFmtId="165" fontId="12" fillId="3" borderId="18" xfId="1" applyNumberFormat="1" applyFont="1" applyFill="1" applyBorder="1" applyAlignment="1" applyProtection="1">
      <alignment horizontal="center"/>
      <protection hidden="1"/>
    </xf>
    <xf numFmtId="165" fontId="12" fillId="3" borderId="19" xfId="1" applyNumberFormat="1" applyFont="1" applyFill="1" applyBorder="1" applyAlignment="1" applyProtection="1">
      <alignment horizontal="center"/>
      <protection hidden="1"/>
    </xf>
    <xf numFmtId="165" fontId="12" fillId="3" borderId="16" xfId="1" applyNumberFormat="1" applyFont="1" applyFill="1" applyBorder="1" applyAlignment="1" applyProtection="1">
      <alignment horizontal="center"/>
      <protection hidden="1"/>
    </xf>
    <xf numFmtId="165" fontId="12" fillId="3" borderId="2" xfId="1" applyNumberFormat="1" applyFont="1" applyFill="1" applyBorder="1" applyAlignment="1" applyProtection="1">
      <alignment horizontal="center"/>
      <protection hidden="1"/>
    </xf>
    <xf numFmtId="0" fontId="3" fillId="0" borderId="0" xfId="1" applyFont="1" applyAlignment="1">
      <alignment horizontal="left" vertical="top" wrapText="1"/>
    </xf>
    <xf numFmtId="0" fontId="7" fillId="0" borderId="0" xfId="2" applyFont="1" applyAlignment="1">
      <alignment horizontal="center" vertical="center" wrapText="1"/>
    </xf>
    <xf numFmtId="0" fontId="12" fillId="0" borderId="3" xfId="1" applyNumberFormat="1" applyFont="1" applyFill="1" applyBorder="1" applyAlignment="1">
      <alignment horizontal="left" vertical="center" wrapText="1"/>
    </xf>
    <xf numFmtId="0" fontId="16" fillId="0" borderId="0" xfId="2" applyFont="1" applyBorder="1" applyAlignment="1">
      <alignment horizontal="center" vertical="top" wrapText="1"/>
    </xf>
    <xf numFmtId="0" fontId="19" fillId="0" borderId="3" xfId="1" applyNumberFormat="1" applyFont="1" applyFill="1" applyBorder="1" applyAlignment="1" applyProtection="1">
      <alignment horizontal="center" vertical="center" wrapText="1"/>
      <protection hidden="1"/>
    </xf>
    <xf numFmtId="0" fontId="20" fillId="0" borderId="3" xfId="1" applyNumberFormat="1" applyFont="1" applyFill="1" applyBorder="1" applyAlignment="1" applyProtection="1">
      <alignment horizontal="center" vertical="center" wrapText="1"/>
      <protection hidden="1"/>
    </xf>
    <xf numFmtId="0" fontId="20" fillId="0" borderId="3" xfId="1" applyNumberFormat="1" applyFont="1" applyFill="1" applyBorder="1" applyAlignment="1" applyProtection="1">
      <alignment horizontal="left" vertical="center" wrapText="1"/>
      <protection hidden="1"/>
    </xf>
    <xf numFmtId="166" fontId="21" fillId="0" borderId="3" xfId="1" applyNumberFormat="1" applyFont="1" applyFill="1" applyBorder="1" applyAlignment="1" applyProtection="1">
      <alignment horizontal="center" vertical="center" wrapText="1"/>
      <protection hidden="1"/>
    </xf>
    <xf numFmtId="14" fontId="26" fillId="0" borderId="0" xfId="1" applyNumberFormat="1" applyFont="1" applyFill="1" applyAlignment="1">
      <alignment horizontal="left" vertical="center"/>
    </xf>
  </cellXfs>
  <cellStyles count="5">
    <cellStyle name="Обычный" xfId="0" builtinId="0"/>
    <cellStyle name="Обычный 2" xfId="3"/>
    <cellStyle name="Обычный 3" xfId="2"/>
    <cellStyle name="Обычный_Tmp" xfId="1"/>
    <cellStyle name="Финансовый" xfId="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29"/>
  <sheetViews>
    <sheetView view="pageBreakPreview" zoomScale="57" zoomScaleNormal="75" zoomScaleSheetLayoutView="57" workbookViewId="0">
      <pane xSplit="2" ySplit="4" topLeftCell="C5" activePane="bottomRight" state="frozen"/>
      <selection activeCell="A27" sqref="A27:E27"/>
      <selection pane="topRight" activeCell="A27" sqref="A27:E27"/>
      <selection pane="bottomLeft" activeCell="A27" sqref="A27:E27"/>
      <selection pane="bottomRight" activeCell="C30" sqref="C30"/>
    </sheetView>
  </sheetViews>
  <sheetFormatPr defaultColWidth="9.140625" defaultRowHeight="12.75"/>
  <cols>
    <col min="1" max="1" width="11.5703125" style="1" customWidth="1"/>
    <col min="2" max="2" width="135.42578125" style="2" customWidth="1"/>
    <col min="3" max="3" width="25.7109375" style="3" customWidth="1"/>
    <col min="4" max="5" width="22.7109375" style="3" customWidth="1"/>
    <col min="6" max="6" width="25.28515625" style="3" customWidth="1"/>
    <col min="7" max="7" width="2" style="3" hidden="1" customWidth="1"/>
    <col min="8" max="8" width="10.7109375" style="3" customWidth="1"/>
    <col min="9" max="9" width="40.42578125" style="2" customWidth="1"/>
    <col min="10" max="10" width="41.42578125" style="2" customWidth="1"/>
    <col min="11" max="11" width="22.85546875" style="2" customWidth="1"/>
    <col min="12" max="16384" width="9.140625" style="2"/>
  </cols>
  <sheetData>
    <row r="1" spans="1:10" ht="48" hidden="1" customHeight="1">
      <c r="C1" s="114" t="s">
        <v>0</v>
      </c>
      <c r="D1" s="114"/>
      <c r="E1" s="114"/>
      <c r="F1" s="114"/>
      <c r="G1" s="4"/>
      <c r="H1" s="4"/>
    </row>
    <row r="2" spans="1:10" s="7" customFormat="1" ht="63.75" customHeight="1">
      <c r="A2" s="5"/>
      <c r="B2" s="115" t="s">
        <v>43</v>
      </c>
      <c r="C2" s="115"/>
      <c r="D2" s="115"/>
      <c r="E2" s="115"/>
      <c r="F2" s="115"/>
      <c r="G2" s="6"/>
      <c r="H2" s="6"/>
    </row>
    <row r="3" spans="1:10" ht="24" thickBot="1">
      <c r="B3" s="8"/>
      <c r="D3" s="9" t="s">
        <v>1</v>
      </c>
      <c r="E3" s="9"/>
      <c r="G3" s="2"/>
      <c r="H3" s="2"/>
    </row>
    <row r="4" spans="1:10" s="21" customFormat="1" ht="117.75" customHeight="1">
      <c r="A4" s="49" t="s">
        <v>2</v>
      </c>
      <c r="B4" s="50" t="s">
        <v>46</v>
      </c>
      <c r="C4" s="50" t="s">
        <v>44</v>
      </c>
      <c r="D4" s="51" t="s">
        <v>3</v>
      </c>
      <c r="E4" s="51" t="s">
        <v>54</v>
      </c>
      <c r="F4" s="52" t="s">
        <v>45</v>
      </c>
      <c r="G4" s="20" t="s">
        <v>4</v>
      </c>
      <c r="H4" s="60"/>
      <c r="I4" s="21" t="s">
        <v>52</v>
      </c>
      <c r="J4" s="21" t="s">
        <v>51</v>
      </c>
    </row>
    <row r="5" spans="1:10" s="21" customFormat="1" ht="29.25" customHeight="1">
      <c r="A5" s="116" t="s">
        <v>47</v>
      </c>
      <c r="B5" s="116"/>
      <c r="C5" s="116"/>
      <c r="D5" s="116"/>
      <c r="E5" s="116"/>
      <c r="F5" s="116"/>
      <c r="G5" s="20"/>
      <c r="H5" s="60"/>
    </row>
    <row r="6" spans="1:10" s="23" customFormat="1" ht="46.5" customHeight="1">
      <c r="A6" s="53" t="s">
        <v>48</v>
      </c>
      <c r="B6" s="38" t="s">
        <v>5</v>
      </c>
      <c r="C6" s="39">
        <v>4034159.7</v>
      </c>
      <c r="D6" s="40">
        <v>1976413</v>
      </c>
      <c r="E6" s="40">
        <v>31165.8</v>
      </c>
      <c r="F6" s="41">
        <f>D6/C6*100</f>
        <v>48.991937527906984</v>
      </c>
      <c r="G6" s="42" t="s">
        <v>6</v>
      </c>
      <c r="H6" s="61">
        <f>E6/D6*100</f>
        <v>1.5768870170354072</v>
      </c>
      <c r="I6" s="29">
        <f>C6+C9+C12+C17</f>
        <v>4448410.7</v>
      </c>
      <c r="J6" s="56">
        <f>D6+D9+D12+D17</f>
        <v>2190405.4299999997</v>
      </c>
    </row>
    <row r="7" spans="1:10" s="26" customFormat="1" ht="45.75" customHeight="1">
      <c r="A7" s="43">
        <v>2</v>
      </c>
      <c r="B7" s="44" t="s">
        <v>7</v>
      </c>
      <c r="C7" s="10">
        <v>10411373.1</v>
      </c>
      <c r="D7" s="45">
        <v>5777449.0999999996</v>
      </c>
      <c r="E7" s="45">
        <v>83144</v>
      </c>
      <c r="F7" s="46">
        <f t="shared" ref="F7:F24" si="0">D7/C7*100</f>
        <v>55.491711271013813</v>
      </c>
      <c r="G7" s="42" t="s">
        <v>8</v>
      </c>
      <c r="H7" s="61">
        <f t="shared" ref="H7:H22" si="1">E7/D7*100</f>
        <v>1.4391126353670516</v>
      </c>
      <c r="J7" s="58">
        <v>1945247.1</v>
      </c>
    </row>
    <row r="8" spans="1:10" s="23" customFormat="1" ht="106.5" customHeight="1">
      <c r="A8" s="43">
        <v>3</v>
      </c>
      <c r="B8" s="47" t="s">
        <v>9</v>
      </c>
      <c r="C8" s="10">
        <v>266.89999999999998</v>
      </c>
      <c r="D8" s="45">
        <v>141.4</v>
      </c>
      <c r="E8" s="45">
        <v>24.5</v>
      </c>
      <c r="F8" s="46">
        <f t="shared" si="0"/>
        <v>52.978643686774078</v>
      </c>
      <c r="G8" s="42" t="s">
        <v>10</v>
      </c>
      <c r="H8" s="61">
        <f t="shared" si="1"/>
        <v>17.326732673267326</v>
      </c>
      <c r="J8" s="56">
        <f>J6-D6+J7</f>
        <v>2159239.5299999998</v>
      </c>
    </row>
    <row r="9" spans="1:10" s="26" customFormat="1" ht="104.25" customHeight="1">
      <c r="A9" s="43">
        <v>4</v>
      </c>
      <c r="B9" s="47" t="s">
        <v>11</v>
      </c>
      <c r="C9" s="10">
        <v>26686</v>
      </c>
      <c r="D9" s="45">
        <v>12878.43</v>
      </c>
      <c r="E9" s="45">
        <v>19.3</v>
      </c>
      <c r="F9" s="46">
        <f t="shared" si="0"/>
        <v>48.259124634639889</v>
      </c>
      <c r="G9" s="42" t="s">
        <v>12</v>
      </c>
      <c r="H9" s="61">
        <f t="shared" si="1"/>
        <v>0.14986298795738301</v>
      </c>
      <c r="J9" s="57">
        <f>J8+D8+D16</f>
        <v>2166749.7999999998</v>
      </c>
    </row>
    <row r="10" spans="1:10" s="26" customFormat="1" ht="123" customHeight="1">
      <c r="A10" s="43">
        <v>5</v>
      </c>
      <c r="B10" s="47" t="s">
        <v>13</v>
      </c>
      <c r="C10" s="10">
        <v>62380.5</v>
      </c>
      <c r="D10" s="45">
        <v>31074.01</v>
      </c>
      <c r="E10" s="45">
        <v>139.69999999999999</v>
      </c>
      <c r="F10" s="46">
        <f t="shared" si="0"/>
        <v>49.813659717379629</v>
      </c>
      <c r="G10" s="42" t="s">
        <v>14</v>
      </c>
      <c r="H10" s="61">
        <f>E10/D10*100</f>
        <v>0.4495718447667359</v>
      </c>
      <c r="J10" s="57">
        <f>J9-J8</f>
        <v>7510.2700000000186</v>
      </c>
    </row>
    <row r="11" spans="1:10" s="26" customFormat="1" ht="122.25" customHeight="1">
      <c r="A11" s="43">
        <v>6</v>
      </c>
      <c r="B11" s="47" t="s">
        <v>15</v>
      </c>
      <c r="C11" s="10">
        <v>623.79999999999995</v>
      </c>
      <c r="D11" s="45">
        <v>186.93</v>
      </c>
      <c r="E11" s="45">
        <v>75.400000000000006</v>
      </c>
      <c r="F11" s="46">
        <f t="shared" si="0"/>
        <v>29.96633536389869</v>
      </c>
      <c r="G11" s="42" t="s">
        <v>16</v>
      </c>
      <c r="H11" s="61">
        <f t="shared" si="1"/>
        <v>40.335954635425026</v>
      </c>
    </row>
    <row r="12" spans="1:10" s="26" customFormat="1" ht="73.5" customHeight="1">
      <c r="A12" s="43">
        <v>7</v>
      </c>
      <c r="B12" s="44" t="s">
        <v>41</v>
      </c>
      <c r="C12" s="10">
        <v>68443.8</v>
      </c>
      <c r="D12" s="45">
        <v>31136.95</v>
      </c>
      <c r="E12" s="45">
        <v>2141.9</v>
      </c>
      <c r="F12" s="46">
        <f t="shared" si="0"/>
        <v>45.492725418518546</v>
      </c>
      <c r="G12" s="42" t="s">
        <v>17</v>
      </c>
      <c r="H12" s="61">
        <f t="shared" si="1"/>
        <v>6.8789653450321886</v>
      </c>
      <c r="I12" s="27"/>
    </row>
    <row r="13" spans="1:10" s="26" customFormat="1" ht="147" customHeight="1">
      <c r="A13" s="43">
        <v>8</v>
      </c>
      <c r="B13" s="47" t="s">
        <v>53</v>
      </c>
      <c r="C13" s="10">
        <v>16111.6</v>
      </c>
      <c r="D13" s="45">
        <v>7890.95</v>
      </c>
      <c r="E13" s="45">
        <v>1344.2</v>
      </c>
      <c r="F13" s="46">
        <f t="shared" si="0"/>
        <v>48.976824151542985</v>
      </c>
      <c r="G13" s="42" t="s">
        <v>18</v>
      </c>
      <c r="H13" s="61">
        <f t="shared" si="1"/>
        <v>17.034704313168884</v>
      </c>
    </row>
    <row r="14" spans="1:10" s="28" customFormat="1" ht="75.75" customHeight="1">
      <c r="A14" s="43">
        <v>9</v>
      </c>
      <c r="B14" s="47" t="s">
        <v>19</v>
      </c>
      <c r="C14" s="10">
        <v>249204.4</v>
      </c>
      <c r="D14" s="45">
        <v>125021.31</v>
      </c>
      <c r="E14" s="45">
        <v>5927.7</v>
      </c>
      <c r="F14" s="46">
        <f t="shared" si="0"/>
        <v>50.168179213529143</v>
      </c>
      <c r="G14" s="42" t="s">
        <v>20</v>
      </c>
      <c r="H14" s="61">
        <f t="shared" si="1"/>
        <v>4.7413516943631446</v>
      </c>
    </row>
    <row r="15" spans="1:10" s="23" customFormat="1" ht="70.5" customHeight="1">
      <c r="A15" s="43">
        <v>10</v>
      </c>
      <c r="B15" s="47" t="s">
        <v>21</v>
      </c>
      <c r="C15" s="10">
        <v>44088.7</v>
      </c>
      <c r="D15" s="45">
        <v>21599.279999999999</v>
      </c>
      <c r="E15" s="45">
        <v>1021.6</v>
      </c>
      <c r="F15" s="46">
        <f t="shared" si="0"/>
        <v>48.990512308142449</v>
      </c>
      <c r="G15" s="42" t="s">
        <v>22</v>
      </c>
      <c r="H15" s="61">
        <f t="shared" si="1"/>
        <v>4.7297872892059365</v>
      </c>
    </row>
    <row r="16" spans="1:10" s="23" customFormat="1" ht="102" customHeight="1">
      <c r="A16" s="43">
        <v>11</v>
      </c>
      <c r="B16" s="47" t="s">
        <v>23</v>
      </c>
      <c r="C16" s="10">
        <v>13773.8</v>
      </c>
      <c r="D16" s="45">
        <v>7368.87</v>
      </c>
      <c r="E16" s="45">
        <v>6960.9</v>
      </c>
      <c r="F16" s="46">
        <f t="shared" si="0"/>
        <v>53.499179601852795</v>
      </c>
      <c r="G16" s="42" t="s">
        <v>24</v>
      </c>
      <c r="H16" s="61">
        <f t="shared" si="1"/>
        <v>94.46360161055901</v>
      </c>
      <c r="I16" s="29"/>
    </row>
    <row r="17" spans="1:8" s="23" customFormat="1" ht="73.5" customHeight="1">
      <c r="A17" s="43">
        <v>12</v>
      </c>
      <c r="B17" s="47" t="s">
        <v>25</v>
      </c>
      <c r="C17" s="10">
        <v>319121.2</v>
      </c>
      <c r="D17" s="45">
        <v>169977.05</v>
      </c>
      <c r="E17" s="45">
        <v>0</v>
      </c>
      <c r="F17" s="46">
        <f t="shared" si="0"/>
        <v>53.264104672456725</v>
      </c>
      <c r="G17" s="42" t="s">
        <v>26</v>
      </c>
      <c r="H17" s="61"/>
    </row>
    <row r="18" spans="1:8" s="48" customFormat="1" ht="76.5" customHeight="1">
      <c r="A18" s="43">
        <v>13</v>
      </c>
      <c r="B18" s="44" t="s">
        <v>42</v>
      </c>
      <c r="C18" s="10">
        <v>169050.3</v>
      </c>
      <c r="D18" s="45">
        <v>0</v>
      </c>
      <c r="E18" s="45">
        <v>0</v>
      </c>
      <c r="F18" s="46">
        <f t="shared" si="0"/>
        <v>0</v>
      </c>
      <c r="G18" s="42" t="s">
        <v>27</v>
      </c>
      <c r="H18" s="61"/>
    </row>
    <row r="19" spans="1:8" s="30" customFormat="1" ht="72" customHeight="1">
      <c r="A19" s="43">
        <v>14</v>
      </c>
      <c r="B19" s="44" t="s">
        <v>28</v>
      </c>
      <c r="C19" s="10">
        <v>2000</v>
      </c>
      <c r="D19" s="45">
        <v>0</v>
      </c>
      <c r="E19" s="45">
        <v>0</v>
      </c>
      <c r="F19" s="46">
        <f t="shared" si="0"/>
        <v>0</v>
      </c>
      <c r="G19" s="42" t="s">
        <v>29</v>
      </c>
      <c r="H19" s="61"/>
    </row>
    <row r="20" spans="1:8" s="30" customFormat="1" ht="101.25" customHeight="1">
      <c r="A20" s="43">
        <v>15</v>
      </c>
      <c r="B20" s="44" t="s">
        <v>30</v>
      </c>
      <c r="C20" s="10">
        <v>6749.1</v>
      </c>
      <c r="D20" s="45">
        <v>0</v>
      </c>
      <c r="E20" s="45">
        <v>0</v>
      </c>
      <c r="F20" s="46">
        <f t="shared" si="0"/>
        <v>0</v>
      </c>
      <c r="G20" s="42" t="s">
        <v>31</v>
      </c>
      <c r="H20" s="61"/>
    </row>
    <row r="21" spans="1:8" s="32" customFormat="1" ht="23.25">
      <c r="A21" s="112" t="s">
        <v>32</v>
      </c>
      <c r="B21" s="113"/>
      <c r="C21" s="13">
        <f>SUM(C6:C20)</f>
        <v>15424032.900000002</v>
      </c>
      <c r="D21" s="13">
        <f>SUM(D6:D20)</f>
        <v>8161137.2799999993</v>
      </c>
      <c r="E21" s="13">
        <f>SUM(E6:E20)</f>
        <v>131965</v>
      </c>
      <c r="F21" s="17">
        <f t="shared" si="0"/>
        <v>52.91182489632785</v>
      </c>
      <c r="G21" s="31"/>
      <c r="H21" s="61">
        <f t="shared" si="1"/>
        <v>1.6169927728504034</v>
      </c>
    </row>
    <row r="22" spans="1:8" s="33" customFormat="1" ht="26.25" customHeight="1">
      <c r="A22" s="24">
        <v>16</v>
      </c>
      <c r="B22" s="25" t="s">
        <v>33</v>
      </c>
      <c r="C22" s="11">
        <v>556774.6</v>
      </c>
      <c r="D22" s="18">
        <v>28273.83</v>
      </c>
      <c r="E22" s="18"/>
      <c r="F22" s="16">
        <f>D22/C22*100</f>
        <v>5.0781465246439046</v>
      </c>
      <c r="G22" s="22" t="s">
        <v>34</v>
      </c>
      <c r="H22" s="61">
        <f t="shared" si="1"/>
        <v>0</v>
      </c>
    </row>
    <row r="23" spans="1:8" s="33" customFormat="1" ht="46.5">
      <c r="A23" s="24">
        <v>17</v>
      </c>
      <c r="B23" s="25" t="s">
        <v>35</v>
      </c>
      <c r="C23" s="12">
        <v>23622</v>
      </c>
      <c r="D23" s="15">
        <v>0</v>
      </c>
      <c r="E23" s="15">
        <v>0</v>
      </c>
      <c r="F23" s="16">
        <f t="shared" si="0"/>
        <v>0</v>
      </c>
      <c r="G23" s="22" t="s">
        <v>36</v>
      </c>
      <c r="H23" s="61"/>
    </row>
    <row r="24" spans="1:8" s="33" customFormat="1" ht="43.5" customHeight="1">
      <c r="A24" s="24">
        <v>18</v>
      </c>
      <c r="B24" s="25" t="s">
        <v>37</v>
      </c>
      <c r="C24" s="12">
        <v>35119.1</v>
      </c>
      <c r="D24" s="15">
        <v>0</v>
      </c>
      <c r="E24" s="15">
        <v>0</v>
      </c>
      <c r="F24" s="16">
        <f t="shared" si="0"/>
        <v>0</v>
      </c>
      <c r="G24" s="22" t="s">
        <v>38</v>
      </c>
      <c r="H24" s="61"/>
    </row>
    <row r="25" spans="1:8" s="32" customFormat="1" ht="23.25">
      <c r="A25" s="112" t="s">
        <v>39</v>
      </c>
      <c r="B25" s="113"/>
      <c r="C25" s="13">
        <f>SUM(C22:C24)</f>
        <v>615515.69999999995</v>
      </c>
      <c r="D25" s="13">
        <f>SUM(D22:D24)</f>
        <v>28273.83</v>
      </c>
      <c r="E25" s="13">
        <f>SUM(E22:E24)</f>
        <v>0</v>
      </c>
      <c r="F25" s="17">
        <f>D25/C25*100</f>
        <v>4.593518898055728</v>
      </c>
      <c r="G25" s="34"/>
      <c r="H25" s="61"/>
    </row>
    <row r="26" spans="1:8" s="36" customFormat="1" ht="23.25">
      <c r="A26" s="54" t="s">
        <v>49</v>
      </c>
      <c r="B26" s="55"/>
      <c r="C26" s="14"/>
      <c r="D26" s="14"/>
      <c r="E26" s="59"/>
      <c r="F26" s="19"/>
      <c r="G26" s="35"/>
      <c r="H26" s="61"/>
    </row>
    <row r="27" spans="1:8" s="36" customFormat="1" ht="23.25">
      <c r="A27" s="54" t="s">
        <v>50</v>
      </c>
      <c r="B27" s="55"/>
      <c r="C27" s="14"/>
      <c r="D27" s="14"/>
      <c r="E27" s="59"/>
      <c r="F27" s="19"/>
      <c r="G27" s="35"/>
      <c r="H27" s="61"/>
    </row>
    <row r="28" spans="1:8" s="32" customFormat="1" ht="23.25">
      <c r="A28" s="110" t="s">
        <v>40</v>
      </c>
      <c r="B28" s="111"/>
      <c r="C28" s="62">
        <f>C21+C25+C26+C27</f>
        <v>16039548.600000001</v>
      </c>
      <c r="D28" s="62">
        <f>D21+D25+D26+D27</f>
        <v>8189411.1099999994</v>
      </c>
      <c r="E28" s="63"/>
      <c r="F28" s="64">
        <f>D28/C28*100</f>
        <v>51.057615860835384</v>
      </c>
      <c r="G28" s="37"/>
      <c r="H28" s="61"/>
    </row>
    <row r="29" spans="1:8" ht="46.5">
      <c r="A29" s="65" t="s">
        <v>56</v>
      </c>
      <c r="B29" s="25" t="s">
        <v>55</v>
      </c>
      <c r="C29" s="13">
        <f>2401.207+3662.073</f>
        <v>6063.28</v>
      </c>
      <c r="D29" s="66"/>
      <c r="E29" s="66"/>
      <c r="F29" s="66"/>
      <c r="H29" s="61"/>
    </row>
  </sheetData>
  <mergeCells count="6">
    <mergeCell ref="A28:B28"/>
    <mergeCell ref="A25:B25"/>
    <mergeCell ref="A21:B21"/>
    <mergeCell ref="C1:F1"/>
    <mergeCell ref="B2:F2"/>
    <mergeCell ref="A5:F5"/>
  </mergeCells>
  <pageMargins left="0.59055118110236227" right="0.39370078740157483" top="0.39370078740157483" bottom="0.15748031496062992" header="0.31496062992125984" footer="0.15748031496062992"/>
  <pageSetup paperSize="10" scale="38"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FF0000"/>
    <pageSetUpPr fitToPage="1"/>
  </sheetPr>
  <dimension ref="A1:D15"/>
  <sheetViews>
    <sheetView view="pageBreakPreview" zoomScale="57" zoomScaleNormal="75" zoomScaleSheetLayoutView="57" workbookViewId="0">
      <pane xSplit="1" ySplit="4" topLeftCell="B5" activePane="bottomRight" state="frozen"/>
      <selection activeCell="A27" sqref="A27:E27"/>
      <selection pane="topRight" activeCell="A27" sqref="A27:E27"/>
      <selection pane="bottomLeft" activeCell="A27" sqref="A27:E27"/>
      <selection pane="bottomRight" activeCell="A14" sqref="A14:D14"/>
    </sheetView>
  </sheetViews>
  <sheetFormatPr defaultColWidth="9.140625" defaultRowHeight="12.75"/>
  <cols>
    <col min="1" max="1" width="56.42578125" style="2" customWidth="1"/>
    <col min="2" max="2" width="39.7109375" style="3" customWidth="1"/>
    <col min="3" max="3" width="34.42578125" style="3" customWidth="1"/>
    <col min="4" max="4" width="26.7109375" style="2" customWidth="1"/>
    <col min="5" max="16384" width="9.140625" style="2"/>
  </cols>
  <sheetData>
    <row r="1" spans="1:4" ht="48" hidden="1" customHeight="1">
      <c r="B1" s="114" t="s">
        <v>0</v>
      </c>
      <c r="C1" s="114"/>
    </row>
    <row r="2" spans="1:4" s="7" customFormat="1" ht="96.75" customHeight="1">
      <c r="A2" s="115" t="s">
        <v>64</v>
      </c>
      <c r="B2" s="115"/>
      <c r="C2" s="115"/>
      <c r="D2" s="115"/>
    </row>
    <row r="3" spans="1:4" ht="24" thickBot="1">
      <c r="A3" s="8"/>
      <c r="C3" s="9" t="s">
        <v>1</v>
      </c>
    </row>
    <row r="4" spans="1:4" s="21" customFormat="1" ht="99" customHeight="1" thickBot="1">
      <c r="A4" s="70" t="s">
        <v>46</v>
      </c>
      <c r="B4" s="71" t="s">
        <v>59</v>
      </c>
      <c r="C4" s="71" t="s">
        <v>60</v>
      </c>
      <c r="D4" s="72" t="s">
        <v>57</v>
      </c>
    </row>
    <row r="5" spans="1:4" s="21" customFormat="1" ht="108.75" customHeight="1" thickBot="1">
      <c r="A5" s="67" t="s">
        <v>58</v>
      </c>
      <c r="B5" s="68">
        <v>15386072.199999999</v>
      </c>
      <c r="C5" s="68">
        <v>2882521.7</v>
      </c>
      <c r="D5" s="69">
        <f>C5/B5*100</f>
        <v>18.734617012911198</v>
      </c>
    </row>
    <row r="7" spans="1:4" ht="88.5" customHeight="1">
      <c r="A7" s="115" t="s">
        <v>63</v>
      </c>
      <c r="B7" s="115"/>
      <c r="C7" s="115"/>
      <c r="D7" s="115"/>
    </row>
    <row r="8" spans="1:4" ht="24" thickBot="1">
      <c r="A8" s="8"/>
      <c r="C8" s="9" t="s">
        <v>1</v>
      </c>
    </row>
    <row r="9" spans="1:4" ht="93.75" thickBot="1">
      <c r="A9" s="70" t="s">
        <v>46</v>
      </c>
      <c r="B9" s="71" t="s">
        <v>66</v>
      </c>
      <c r="C9" s="71" t="s">
        <v>61</v>
      </c>
      <c r="D9" s="72" t="s">
        <v>57</v>
      </c>
    </row>
    <row r="10" spans="1:4" ht="93.75" thickBot="1">
      <c r="A10" s="67" t="s">
        <v>58</v>
      </c>
      <c r="B10" s="68">
        <v>16039548.6</v>
      </c>
      <c r="C10" s="68">
        <v>8075101.2000000002</v>
      </c>
      <c r="D10" s="69">
        <f>C10/B10*100</f>
        <v>50.34494050537058</v>
      </c>
    </row>
    <row r="12" spans="1:4" ht="70.5" customHeight="1">
      <c r="A12" s="115" t="s">
        <v>65</v>
      </c>
      <c r="B12" s="115"/>
      <c r="C12" s="115"/>
      <c r="D12" s="115"/>
    </row>
    <row r="13" spans="1:4" ht="24" thickBot="1">
      <c r="A13" s="8"/>
      <c r="C13" s="9" t="s">
        <v>1</v>
      </c>
    </row>
    <row r="14" spans="1:4" ht="93.75" thickBot="1">
      <c r="A14" s="70" t="s">
        <v>46</v>
      </c>
      <c r="B14" s="71" t="s">
        <v>66</v>
      </c>
      <c r="C14" s="71" t="s">
        <v>62</v>
      </c>
      <c r="D14" s="72" t="s">
        <v>57</v>
      </c>
    </row>
    <row r="15" spans="1:4" ht="93.75" thickBot="1">
      <c r="A15" s="67" t="s">
        <v>58</v>
      </c>
      <c r="B15" s="68">
        <v>16044862.9</v>
      </c>
      <c r="C15" s="68">
        <v>11001197.6</v>
      </c>
      <c r="D15" s="69">
        <f>C15/B15*100</f>
        <v>68.5652328010855</v>
      </c>
    </row>
  </sheetData>
  <mergeCells count="4">
    <mergeCell ref="A7:D7"/>
    <mergeCell ref="A12:D12"/>
    <mergeCell ref="B1:C1"/>
    <mergeCell ref="A2:D2"/>
  </mergeCells>
  <pageMargins left="0.59055118110236227" right="0.39370078740157483" top="0.39370078740157483" bottom="0.15748031496062992" header="0.31496062992125984" footer="0.15748031496062992"/>
  <pageSetup paperSize="10" scale="58"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29"/>
  <sheetViews>
    <sheetView view="pageBreakPreview" zoomScale="57" zoomScaleNormal="75" zoomScaleSheetLayoutView="57" workbookViewId="0">
      <pane xSplit="2" ySplit="4" topLeftCell="C17" activePane="bottomRight" state="frozen"/>
      <selection activeCell="A27" sqref="A27:E27"/>
      <selection pane="topRight" activeCell="A27" sqref="A27:E27"/>
      <selection pane="bottomLeft" activeCell="A27" sqref="A27:E27"/>
      <selection pane="bottomRight" activeCell="E3" sqref="E3"/>
    </sheetView>
  </sheetViews>
  <sheetFormatPr defaultColWidth="9.140625" defaultRowHeight="12.75"/>
  <cols>
    <col min="1" max="1" width="11.5703125" style="1" customWidth="1"/>
    <col min="2" max="2" width="135.42578125" style="2" customWidth="1"/>
    <col min="3" max="3" width="25.7109375" style="3" customWidth="1"/>
    <col min="4" max="4" width="22.7109375" style="3" customWidth="1"/>
    <col min="5" max="5" width="34.28515625" style="3" customWidth="1"/>
    <col min="6" max="6" width="24.28515625" style="3" customWidth="1"/>
    <col min="7" max="7" width="22.85546875" style="2" customWidth="1"/>
    <col min="8" max="16384" width="9.140625" style="2"/>
  </cols>
  <sheetData>
    <row r="1" spans="1:6" ht="48" hidden="1" customHeight="1">
      <c r="C1" s="114" t="s">
        <v>0</v>
      </c>
      <c r="D1" s="114"/>
      <c r="E1" s="114"/>
      <c r="F1" s="4"/>
    </row>
    <row r="2" spans="1:6" s="7" customFormat="1" ht="63.75" customHeight="1">
      <c r="A2" s="5"/>
      <c r="B2" s="115" t="s">
        <v>67</v>
      </c>
      <c r="C2" s="115"/>
      <c r="D2" s="115"/>
      <c r="E2" s="115"/>
      <c r="F2" s="6"/>
    </row>
    <row r="3" spans="1:6" ht="24" thickBot="1">
      <c r="B3" s="8"/>
      <c r="E3" s="9" t="s">
        <v>1</v>
      </c>
      <c r="F3" s="2"/>
    </row>
    <row r="4" spans="1:6" s="21" customFormat="1" ht="117.75" customHeight="1">
      <c r="A4" s="49" t="s">
        <v>2</v>
      </c>
      <c r="B4" s="50" t="s">
        <v>46</v>
      </c>
      <c r="C4" s="50" t="s">
        <v>44</v>
      </c>
      <c r="D4" s="51" t="s">
        <v>3</v>
      </c>
      <c r="E4" s="52" t="s">
        <v>45</v>
      </c>
      <c r="F4" s="20" t="s">
        <v>4</v>
      </c>
    </row>
    <row r="5" spans="1:6" s="21" customFormat="1" ht="29.25" customHeight="1">
      <c r="A5" s="116" t="s">
        <v>47</v>
      </c>
      <c r="B5" s="116"/>
      <c r="C5" s="116"/>
      <c r="D5" s="116"/>
      <c r="E5" s="116"/>
      <c r="F5" s="20"/>
    </row>
    <row r="6" spans="1:6" s="23" customFormat="1" ht="46.5" customHeight="1">
      <c r="A6" s="53" t="s">
        <v>68</v>
      </c>
      <c r="B6" s="38" t="s">
        <v>5</v>
      </c>
      <c r="C6" s="39">
        <v>4044334.6</v>
      </c>
      <c r="D6" s="40">
        <v>4042342</v>
      </c>
      <c r="E6" s="41">
        <f t="shared" ref="E6:E20" si="0">D6/C6*100</f>
        <v>99.950731079471026</v>
      </c>
      <c r="F6" s="42" t="s">
        <v>6</v>
      </c>
    </row>
    <row r="7" spans="1:6" s="26" customFormat="1" ht="45.75" customHeight="1">
      <c r="A7" s="43">
        <v>2</v>
      </c>
      <c r="B7" s="44" t="s">
        <v>7</v>
      </c>
      <c r="C7" s="10">
        <v>10370332.699999999</v>
      </c>
      <c r="D7" s="45">
        <v>10358933.699999999</v>
      </c>
      <c r="E7" s="46">
        <f t="shared" si="0"/>
        <v>99.89008067214661</v>
      </c>
      <c r="F7" s="42" t="s">
        <v>8</v>
      </c>
    </row>
    <row r="8" spans="1:6" s="23" customFormat="1" ht="106.5" customHeight="1">
      <c r="A8" s="43">
        <v>3</v>
      </c>
      <c r="B8" s="47" t="s">
        <v>9</v>
      </c>
      <c r="C8" s="10">
        <v>288.2</v>
      </c>
      <c r="D8" s="45">
        <v>288.2</v>
      </c>
      <c r="E8" s="46">
        <f t="shared" si="0"/>
        <v>100</v>
      </c>
      <c r="F8" s="42" t="s">
        <v>10</v>
      </c>
    </row>
    <row r="9" spans="1:6" s="26" customFormat="1" ht="104.25" customHeight="1">
      <c r="A9" s="43">
        <v>4</v>
      </c>
      <c r="B9" s="47" t="s">
        <v>11</v>
      </c>
      <c r="C9" s="10">
        <v>28814.7</v>
      </c>
      <c r="D9" s="45">
        <v>28814.7</v>
      </c>
      <c r="E9" s="46">
        <f t="shared" si="0"/>
        <v>100</v>
      </c>
      <c r="F9" s="42" t="s">
        <v>12</v>
      </c>
    </row>
    <row r="10" spans="1:6" s="26" customFormat="1" ht="123" customHeight="1">
      <c r="A10" s="43">
        <v>5</v>
      </c>
      <c r="B10" s="47" t="s">
        <v>13</v>
      </c>
      <c r="C10" s="10">
        <v>68651</v>
      </c>
      <c r="D10" s="45">
        <v>68651</v>
      </c>
      <c r="E10" s="46">
        <f t="shared" si="0"/>
        <v>100</v>
      </c>
      <c r="F10" s="42" t="s">
        <v>14</v>
      </c>
    </row>
    <row r="11" spans="1:6" s="26" customFormat="1" ht="122.25" customHeight="1">
      <c r="A11" s="43">
        <v>6</v>
      </c>
      <c r="B11" s="47" t="s">
        <v>15</v>
      </c>
      <c r="C11" s="10">
        <v>650</v>
      </c>
      <c r="D11" s="45">
        <v>650</v>
      </c>
      <c r="E11" s="46">
        <f t="shared" si="0"/>
        <v>100</v>
      </c>
      <c r="F11" s="42" t="s">
        <v>16</v>
      </c>
    </row>
    <row r="12" spans="1:6" s="26" customFormat="1" ht="73.5" customHeight="1">
      <c r="A12" s="43">
        <v>7</v>
      </c>
      <c r="B12" s="44" t="s">
        <v>41</v>
      </c>
      <c r="C12" s="10">
        <v>68028.2</v>
      </c>
      <c r="D12" s="45">
        <f>67699.9+0.1</f>
        <v>67700</v>
      </c>
      <c r="E12" s="46">
        <f t="shared" si="0"/>
        <v>99.517553014779168</v>
      </c>
      <c r="F12" s="42" t="s">
        <v>17</v>
      </c>
    </row>
    <row r="13" spans="1:6" s="26" customFormat="1" ht="147" customHeight="1">
      <c r="A13" s="43">
        <v>8</v>
      </c>
      <c r="B13" s="47" t="s">
        <v>53</v>
      </c>
      <c r="C13" s="10">
        <v>15924</v>
      </c>
      <c r="D13" s="45">
        <v>15924</v>
      </c>
      <c r="E13" s="46">
        <f t="shared" si="0"/>
        <v>100</v>
      </c>
      <c r="F13" s="42" t="s">
        <v>18</v>
      </c>
    </row>
    <row r="14" spans="1:6" s="28" customFormat="1" ht="75.75" customHeight="1">
      <c r="A14" s="43">
        <v>9</v>
      </c>
      <c r="B14" s="47" t="s">
        <v>19</v>
      </c>
      <c r="C14" s="10">
        <v>256411.6</v>
      </c>
      <c r="D14" s="45">
        <v>253918.5</v>
      </c>
      <c r="E14" s="46">
        <f t="shared" si="0"/>
        <v>99.027696094872468</v>
      </c>
      <c r="F14" s="42" t="s">
        <v>20</v>
      </c>
    </row>
    <row r="15" spans="1:6" s="23" customFormat="1" ht="70.5" customHeight="1">
      <c r="A15" s="43">
        <v>10</v>
      </c>
      <c r="B15" s="47" t="s">
        <v>21</v>
      </c>
      <c r="C15" s="10">
        <v>42717.9</v>
      </c>
      <c r="D15" s="45">
        <v>42717.8</v>
      </c>
      <c r="E15" s="46">
        <f t="shared" si="0"/>
        <v>99.999765906095575</v>
      </c>
      <c r="F15" s="42" t="s">
        <v>22</v>
      </c>
    </row>
    <row r="16" spans="1:6" s="23" customFormat="1" ht="102" customHeight="1">
      <c r="A16" s="43">
        <v>11</v>
      </c>
      <c r="B16" s="47" t="s">
        <v>23</v>
      </c>
      <c r="C16" s="10">
        <v>13842.6</v>
      </c>
      <c r="D16" s="45">
        <v>13842.6</v>
      </c>
      <c r="E16" s="46">
        <f t="shared" si="0"/>
        <v>100</v>
      </c>
      <c r="F16" s="42" t="s">
        <v>24</v>
      </c>
    </row>
    <row r="17" spans="1:6" s="23" customFormat="1" ht="73.5" customHeight="1">
      <c r="A17" s="43">
        <v>12</v>
      </c>
      <c r="B17" s="47" t="s">
        <v>25</v>
      </c>
      <c r="C17" s="10">
        <v>335447.5</v>
      </c>
      <c r="D17" s="45">
        <v>335447.5</v>
      </c>
      <c r="E17" s="46">
        <f t="shared" si="0"/>
        <v>100</v>
      </c>
      <c r="F17" s="42" t="s">
        <v>26</v>
      </c>
    </row>
    <row r="18" spans="1:6" s="48" customFormat="1" ht="76.5" customHeight="1">
      <c r="A18" s="43">
        <v>13</v>
      </c>
      <c r="B18" s="44" t="s">
        <v>42</v>
      </c>
      <c r="C18" s="10">
        <v>169050.3</v>
      </c>
      <c r="D18" s="45">
        <v>103036.9</v>
      </c>
      <c r="E18" s="46">
        <f t="shared" si="0"/>
        <v>60.950439011347513</v>
      </c>
      <c r="F18" s="42" t="s">
        <v>27</v>
      </c>
    </row>
    <row r="19" spans="1:6" s="30" customFormat="1" ht="72" customHeight="1">
      <c r="A19" s="43">
        <v>14</v>
      </c>
      <c r="B19" s="44" t="s">
        <v>28</v>
      </c>
      <c r="C19" s="10">
        <v>2000</v>
      </c>
      <c r="D19" s="45">
        <v>2000</v>
      </c>
      <c r="E19" s="46">
        <f t="shared" si="0"/>
        <v>100</v>
      </c>
      <c r="F19" s="42" t="s">
        <v>29</v>
      </c>
    </row>
    <row r="20" spans="1:6" s="30" customFormat="1" ht="101.25" customHeight="1">
      <c r="A20" s="43">
        <v>15</v>
      </c>
      <c r="B20" s="44" t="s">
        <v>30</v>
      </c>
      <c r="C20" s="10">
        <v>6749.1</v>
      </c>
      <c r="D20" s="45">
        <v>6749.1</v>
      </c>
      <c r="E20" s="46">
        <f t="shared" si="0"/>
        <v>100</v>
      </c>
      <c r="F20" s="42" t="s">
        <v>31</v>
      </c>
    </row>
    <row r="21" spans="1:6" ht="46.5">
      <c r="A21" s="43">
        <v>16</v>
      </c>
      <c r="B21" s="25" t="s">
        <v>55</v>
      </c>
      <c r="C21" s="73">
        <f>2401.207+3662.073</f>
        <v>6063.28</v>
      </c>
      <c r="D21" s="73">
        <f>5914.8+148.5</f>
        <v>6063.3</v>
      </c>
      <c r="E21" s="66"/>
    </row>
    <row r="22" spans="1:6" s="32" customFormat="1" ht="23.25">
      <c r="A22" s="112" t="s">
        <v>32</v>
      </c>
      <c r="B22" s="113"/>
      <c r="C22" s="13">
        <f>SUM(C6:C21)</f>
        <v>15429305.679999996</v>
      </c>
      <c r="D22" s="13">
        <f>SUM(D6:D21)</f>
        <v>15347079.299999999</v>
      </c>
      <c r="E22" s="17">
        <f>D22/C22*100</f>
        <v>99.467076602762617</v>
      </c>
      <c r="F22" s="31"/>
    </row>
    <row r="23" spans="1:6" s="33" customFormat="1" ht="26.25" customHeight="1">
      <c r="A23" s="24">
        <v>17</v>
      </c>
      <c r="B23" s="25" t="s">
        <v>33</v>
      </c>
      <c r="C23" s="11">
        <v>556774.6</v>
      </c>
      <c r="D23" s="18">
        <v>556774.6</v>
      </c>
      <c r="E23" s="16">
        <f>D23/C23*100</f>
        <v>100</v>
      </c>
      <c r="F23" s="22" t="s">
        <v>34</v>
      </c>
    </row>
    <row r="24" spans="1:6" s="33" customFormat="1" ht="46.5">
      <c r="A24" s="24">
        <v>18</v>
      </c>
      <c r="B24" s="25" t="s">
        <v>35</v>
      </c>
      <c r="C24" s="12">
        <v>23622</v>
      </c>
      <c r="D24" s="15">
        <v>23622</v>
      </c>
      <c r="E24" s="16">
        <f>D24/C24*100</f>
        <v>100</v>
      </c>
      <c r="F24" s="22" t="s">
        <v>36</v>
      </c>
    </row>
    <row r="25" spans="1:6" s="33" customFormat="1" ht="43.5" customHeight="1">
      <c r="A25" s="24">
        <v>19</v>
      </c>
      <c r="B25" s="25" t="s">
        <v>37</v>
      </c>
      <c r="C25" s="12">
        <v>35119.1</v>
      </c>
      <c r="D25" s="15">
        <v>35119.1</v>
      </c>
      <c r="E25" s="16">
        <f>D25/C25*100</f>
        <v>100</v>
      </c>
      <c r="F25" s="22" t="s">
        <v>38</v>
      </c>
    </row>
    <row r="26" spans="1:6" s="32" customFormat="1" ht="23.25">
      <c r="A26" s="112" t="s">
        <v>39</v>
      </c>
      <c r="B26" s="113"/>
      <c r="C26" s="13">
        <f>SUM(C23:C25)</f>
        <v>615515.69999999995</v>
      </c>
      <c r="D26" s="13">
        <f>SUM(D23:D25)</f>
        <v>615515.69999999995</v>
      </c>
      <c r="E26" s="17">
        <f>D26/C26*100</f>
        <v>100</v>
      </c>
      <c r="F26" s="34"/>
    </row>
    <row r="27" spans="1:6" s="36" customFormat="1" ht="23.25" hidden="1">
      <c r="A27" s="54" t="s">
        <v>49</v>
      </c>
      <c r="B27" s="55"/>
      <c r="C27" s="14"/>
      <c r="D27" s="14"/>
      <c r="E27" s="19"/>
      <c r="F27" s="35"/>
    </row>
    <row r="28" spans="1:6" s="36" customFormat="1" ht="23.25" hidden="1">
      <c r="A28" s="54" t="s">
        <v>50</v>
      </c>
      <c r="B28" s="55"/>
      <c r="C28" s="14"/>
      <c r="D28" s="14"/>
      <c r="E28" s="19"/>
      <c r="F28" s="35"/>
    </row>
    <row r="29" spans="1:6" s="32" customFormat="1" ht="23.25">
      <c r="A29" s="110" t="s">
        <v>40</v>
      </c>
      <c r="B29" s="111"/>
      <c r="C29" s="62">
        <f>C22+C26+C27+C28</f>
        <v>16044821.379999995</v>
      </c>
      <c r="D29" s="62">
        <f>D22+D26+D27+D28</f>
        <v>15962594.999999998</v>
      </c>
      <c r="E29" s="64">
        <f>D29/C29*100</f>
        <v>99.487520751695669</v>
      </c>
      <c r="F29" s="37"/>
    </row>
  </sheetData>
  <mergeCells count="6">
    <mergeCell ref="A29:B29"/>
    <mergeCell ref="C1:E1"/>
    <mergeCell ref="B2:E2"/>
    <mergeCell ref="A5:E5"/>
    <mergeCell ref="A22:B22"/>
    <mergeCell ref="A26:B26"/>
  </mergeCells>
  <pageMargins left="0.59055118110236227" right="0.39370078740157483" top="0.39370078740157483" bottom="0.15748031496062992" header="0.31496062992125984" footer="0.15748031496062992"/>
  <pageSetup paperSize="10" scale="40"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rgb="FFFFFF00"/>
    <pageSetUpPr fitToPage="1"/>
  </sheetPr>
  <dimension ref="A1:CE31"/>
  <sheetViews>
    <sheetView tabSelected="1" zoomScale="75" zoomScaleNormal="75" zoomScaleSheetLayoutView="57" workbookViewId="0">
      <pane xSplit="1" ySplit="2" topLeftCell="B9" activePane="bottomRight" state="frozen"/>
      <selection activeCell="A27" sqref="A27:E27"/>
      <selection pane="topRight" activeCell="A27" sqref="A27:E27"/>
      <selection pane="bottomLeft" activeCell="A27" sqref="A27:E27"/>
      <selection pane="bottomRight" activeCell="A23" sqref="A23"/>
    </sheetView>
  </sheetViews>
  <sheetFormatPr defaultColWidth="9.140625" defaultRowHeight="18.75"/>
  <cols>
    <col min="1" max="1" width="50.42578125" style="2" customWidth="1"/>
    <col min="2" max="2" width="31" style="3" customWidth="1"/>
    <col min="3" max="3" width="34.42578125" style="3" customWidth="1"/>
    <col min="4" max="4" width="26.7109375" style="2" customWidth="1"/>
    <col min="5" max="5" width="9.140625" style="2"/>
    <col min="6" max="7" width="34.7109375" style="97" customWidth="1"/>
    <col min="8" max="8" width="44.5703125" style="2" customWidth="1"/>
    <col min="9" max="16384" width="9.140625" style="2"/>
  </cols>
  <sheetData>
    <row r="1" spans="1:83" ht="15" customHeight="1">
      <c r="A1" s="117" t="s">
        <v>81</v>
      </c>
      <c r="B1" s="117"/>
      <c r="C1" s="117"/>
      <c r="D1" s="117"/>
    </row>
    <row r="2" spans="1:83" ht="72.75" customHeight="1">
      <c r="A2" s="117"/>
      <c r="B2" s="117"/>
      <c r="C2" s="117"/>
      <c r="D2" s="117"/>
    </row>
    <row r="3" spans="1:83" ht="23.25">
      <c r="A3" s="77"/>
      <c r="B3" s="78"/>
      <c r="C3" s="79"/>
      <c r="D3" s="80"/>
    </row>
    <row r="4" spans="1:83" ht="93">
      <c r="A4" s="107" t="s">
        <v>46</v>
      </c>
      <c r="B4" s="109" t="s">
        <v>79</v>
      </c>
      <c r="C4" s="109" t="s">
        <v>80</v>
      </c>
      <c r="D4" s="81" t="s">
        <v>57</v>
      </c>
      <c r="E4" s="1"/>
      <c r="F4" s="98"/>
      <c r="G4" s="98"/>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row>
    <row r="5" spans="1:83" ht="23.25" customHeight="1">
      <c r="A5" s="118" t="s">
        <v>75</v>
      </c>
      <c r="B5" s="119"/>
      <c r="C5" s="119"/>
      <c r="D5" s="119"/>
      <c r="E5" s="76"/>
      <c r="F5" s="98"/>
      <c r="G5" s="98"/>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row>
    <row r="6" spans="1:83" s="75" customFormat="1" ht="58.15" customHeight="1">
      <c r="A6" s="82" t="s">
        <v>73</v>
      </c>
      <c r="B6" s="83">
        <v>47345817.299999997</v>
      </c>
      <c r="C6" s="83">
        <v>9694797.5999999996</v>
      </c>
      <c r="D6" s="84">
        <f>C6/B6*100</f>
        <v>20.47656615276129</v>
      </c>
      <c r="E6" s="1"/>
      <c r="F6" s="99"/>
      <c r="G6" s="99"/>
      <c r="H6" s="99"/>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row>
    <row r="7" spans="1:83" ht="27.6" customHeight="1">
      <c r="A7" s="82" t="s">
        <v>72</v>
      </c>
      <c r="B7" s="83"/>
      <c r="C7" s="83"/>
      <c r="D7" s="85"/>
      <c r="E7" s="1"/>
      <c r="F7" s="98"/>
      <c r="G7" s="98"/>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row>
    <row r="8" spans="1:83" s="75" customFormat="1" ht="90">
      <c r="A8" s="86" t="s">
        <v>71</v>
      </c>
      <c r="B8" s="102">
        <f>B9+ B10 +B11</f>
        <v>44454421.07</v>
      </c>
      <c r="C8" s="102">
        <f>C9+ C10 +C11</f>
        <v>8239506</v>
      </c>
      <c r="D8" s="87">
        <f>C8/B8*100</f>
        <v>18.53472793409162</v>
      </c>
      <c r="E8" s="1"/>
      <c r="F8" s="99"/>
      <c r="G8" s="99"/>
      <c r="H8" s="99"/>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row>
    <row r="9" spans="1:83" s="75" customFormat="1" ht="46.5">
      <c r="A9" s="108" t="s">
        <v>69</v>
      </c>
      <c r="B9" s="83">
        <v>39767442.07</v>
      </c>
      <c r="C9" s="83">
        <v>7573143</v>
      </c>
      <c r="D9" s="84">
        <f t="shared" ref="D9:D11" si="0">C9/B9*100</f>
        <v>19.043575864571569</v>
      </c>
      <c r="E9" s="1"/>
      <c r="F9" s="99"/>
      <c r="G9" s="99"/>
      <c r="H9" s="99"/>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row>
    <row r="10" spans="1:83" s="75" customFormat="1" ht="46.5">
      <c r="A10" s="108" t="s">
        <v>70</v>
      </c>
      <c r="B10" s="83">
        <v>4247979</v>
      </c>
      <c r="C10" s="83">
        <v>666363</v>
      </c>
      <c r="D10" s="84">
        <f>C10/B10*100</f>
        <v>15.686588846131302</v>
      </c>
      <c r="E10" s="1"/>
      <c r="F10" s="99"/>
      <c r="G10" s="99"/>
      <c r="H10" s="99"/>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row>
    <row r="11" spans="1:83" s="75" customFormat="1" ht="46.5">
      <c r="A11" s="108" t="s">
        <v>76</v>
      </c>
      <c r="B11" s="83">
        <v>439000</v>
      </c>
      <c r="C11" s="121">
        <v>0</v>
      </c>
      <c r="D11" s="84">
        <f>C11/B11*100</f>
        <v>0</v>
      </c>
      <c r="E11" s="1"/>
      <c r="F11" s="99"/>
      <c r="G11" s="99"/>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row>
    <row r="12" spans="1:83" ht="23.25">
      <c r="A12" s="108"/>
      <c r="B12" s="88"/>
      <c r="C12" s="88"/>
      <c r="D12" s="89"/>
      <c r="E12" s="1"/>
      <c r="F12" s="98"/>
      <c r="G12" s="98"/>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row>
    <row r="13" spans="1:83" ht="23.25">
      <c r="A13" s="120" t="s">
        <v>74</v>
      </c>
      <c r="B13" s="120"/>
      <c r="C13" s="120"/>
      <c r="D13" s="120"/>
    </row>
    <row r="14" spans="1:83" ht="96" customHeight="1">
      <c r="A14" s="90" t="s">
        <v>58</v>
      </c>
      <c r="B14" s="105">
        <f>B15+B16</f>
        <v>35945098.044639997</v>
      </c>
      <c r="C14" s="105">
        <f>C15+C16</f>
        <v>6520238.0271100011</v>
      </c>
      <c r="D14" s="87">
        <f t="shared" ref="D14:D16" si="1">C14/B14*100</f>
        <v>18.13943592256323</v>
      </c>
      <c r="F14" s="100"/>
    </row>
    <row r="15" spans="1:83" ht="46.5">
      <c r="A15" s="108" t="s">
        <v>69</v>
      </c>
      <c r="B15" s="106">
        <v>32277979.546949998</v>
      </c>
      <c r="C15" s="106">
        <v>5917656.3391900007</v>
      </c>
      <c r="D15" s="84">
        <f t="shared" si="1"/>
        <v>18.333416224464923</v>
      </c>
    </row>
    <row r="16" spans="1:83" ht="46.5">
      <c r="A16" s="108" t="s">
        <v>70</v>
      </c>
      <c r="B16" s="106">
        <v>3667118.4976900001</v>
      </c>
      <c r="C16" s="106">
        <v>602581.68792000005</v>
      </c>
      <c r="D16" s="84">
        <f t="shared" si="1"/>
        <v>16.432021171379645</v>
      </c>
    </row>
    <row r="17" spans="1:4">
      <c r="A17" s="80"/>
      <c r="B17" s="78"/>
      <c r="C17" s="78"/>
      <c r="D17" s="80"/>
    </row>
    <row r="18" spans="1:4">
      <c r="A18" s="80"/>
      <c r="B18" s="78"/>
      <c r="C18" s="78"/>
      <c r="D18" s="80"/>
    </row>
    <row r="19" spans="1:4">
      <c r="A19" s="77"/>
      <c r="B19" s="91"/>
      <c r="C19" s="91"/>
      <c r="D19" s="77"/>
    </row>
    <row r="20" spans="1:4" ht="18.75" hidden="1" customHeight="1">
      <c r="A20" s="92"/>
      <c r="B20" s="93"/>
      <c r="C20" s="93"/>
      <c r="D20" s="94"/>
    </row>
    <row r="21" spans="1:4" s="101" customFormat="1" ht="69.75" customHeight="1">
      <c r="A21" s="95" t="s">
        <v>77</v>
      </c>
      <c r="B21" s="103"/>
      <c r="C21" s="103"/>
      <c r="D21" s="104" t="s">
        <v>78</v>
      </c>
    </row>
    <row r="22" spans="1:4">
      <c r="A22" s="80"/>
      <c r="B22" s="78"/>
      <c r="C22" s="78"/>
      <c r="D22" s="80"/>
    </row>
    <row r="23" spans="1:4" ht="17.25" customHeight="1">
      <c r="A23" s="122">
        <v>45391</v>
      </c>
      <c r="B23" s="78"/>
      <c r="C23" s="78"/>
      <c r="D23" s="80"/>
    </row>
    <row r="24" spans="1:4" hidden="1">
      <c r="A24" s="80"/>
      <c r="B24" s="78"/>
      <c r="C24" s="78"/>
      <c r="D24" s="80"/>
    </row>
    <row r="25" spans="1:4" ht="17.25" customHeight="1">
      <c r="A25" s="96"/>
      <c r="B25" s="78"/>
      <c r="C25" s="78"/>
      <c r="D25" s="80"/>
    </row>
    <row r="26" spans="1:4">
      <c r="A26" s="80"/>
      <c r="B26" s="78"/>
      <c r="C26" s="78"/>
      <c r="D26" s="80"/>
    </row>
    <row r="30" spans="1:4">
      <c r="C30" s="74"/>
    </row>
    <row r="31" spans="1:4">
      <c r="C31" s="74"/>
    </row>
  </sheetData>
  <mergeCells count="3">
    <mergeCell ref="A1:D2"/>
    <mergeCell ref="A5:D5"/>
    <mergeCell ref="A13:D13"/>
  </mergeCells>
  <pageMargins left="0.59055118110236227" right="0.39370078740157483" top="0.39370078740157483" bottom="0.15748031496062992" header="0.31496062992125984" footer="0.15748031496062992"/>
  <pageSetup paperSize="10"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2015</vt:lpstr>
      <vt:lpstr>2015 (кв)</vt:lpstr>
      <vt:lpstr>2015 (год)</vt:lpstr>
      <vt:lpstr>01.01.2023 </vt:lpstr>
      <vt:lpstr>'2015'!Область_печати</vt:lpstr>
      <vt:lpstr>'2015 (год)'!Область_печати</vt:lpstr>
      <vt:lpstr>'2015 (кв)'!Область_печати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Екатерина Попова</dc:creator>
  <cp:lastModifiedBy>I.Petrova</cp:lastModifiedBy>
  <cp:lastPrinted>2024-01-29T07:09:10Z</cp:lastPrinted>
  <dcterms:created xsi:type="dcterms:W3CDTF">2015-07-23T06:41:35Z</dcterms:created>
  <dcterms:modified xsi:type="dcterms:W3CDTF">2024-04-09T12:16:36Z</dcterms:modified>
</cp:coreProperties>
</file>