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240" windowWidth="17490" windowHeight="8325" firstSheet="3" activeTab="3"/>
  </bookViews>
  <sheets>
    <sheet name="2015" sheetId="1" state="hidden" r:id="rId1"/>
    <sheet name="2015 (кв)" sheetId="2" state="hidden" r:id="rId2"/>
    <sheet name="2015 (год)" sheetId="3" state="hidden" r:id="rId3"/>
    <sheet name="01.04.2023 " sheetId="18" r:id="rId4"/>
  </sheets>
  <definedNames>
    <definedName name="_xlnm.Print_Area" localSheetId="3">'01.04.2023 '!#REF!</definedName>
    <definedName name="_xlnm.Print_Area" localSheetId="0">'2015'!$A$2:$F$28</definedName>
    <definedName name="_xlnm.Print_Area" localSheetId="2">'2015 (год)'!$A$2:$E$29</definedName>
    <definedName name="_xlnm.Print_Area" localSheetId="1">'2015 (кв)'!$A$2:$D$16</definedName>
  </definedNames>
  <calcPr calcId="125725"/>
</workbook>
</file>

<file path=xl/calcChain.xml><?xml version="1.0" encoding="utf-8"?>
<calcChain xmlns="http://schemas.openxmlformats.org/spreadsheetml/2006/main">
  <c r="D16" i="18"/>
  <c r="D15"/>
  <c r="C14"/>
  <c r="B14"/>
  <c r="D10"/>
  <c r="D9"/>
  <c r="C8"/>
  <c r="B8"/>
  <c r="D6"/>
  <c r="D14" l="1"/>
  <c r="D8"/>
  <c r="D12" i="3" l="1"/>
  <c r="E12" s="1"/>
  <c r="D21"/>
  <c r="E7"/>
  <c r="C21"/>
  <c r="C22" s="1"/>
  <c r="D26"/>
  <c r="C26"/>
  <c r="E25"/>
  <c r="E24"/>
  <c r="E23"/>
  <c r="E20"/>
  <c r="E19"/>
  <c r="E18"/>
  <c r="E17"/>
  <c r="E16"/>
  <c r="E15"/>
  <c r="E14"/>
  <c r="E13"/>
  <c r="E11"/>
  <c r="E10"/>
  <c r="E9"/>
  <c r="E8"/>
  <c r="E6"/>
  <c r="C29" l="1"/>
  <c r="D22"/>
  <c r="D29" s="1"/>
  <c r="E26"/>
  <c r="D15" i="2"/>
  <c r="D10"/>
  <c r="D5"/>
  <c r="E22" i="3" l="1"/>
  <c r="E29"/>
  <c r="C29" i="1"/>
  <c r="H10" l="1"/>
  <c r="H7"/>
  <c r="H8"/>
  <c r="H9"/>
  <c r="H11"/>
  <c r="H12"/>
  <c r="H13"/>
  <c r="H14"/>
  <c r="H15"/>
  <c r="H16"/>
  <c r="H22"/>
  <c r="H6"/>
  <c r="E21"/>
  <c r="E25"/>
  <c r="J6" l="1"/>
  <c r="J8" l="1"/>
  <c r="J9" s="1"/>
  <c r="J10" s="1"/>
  <c r="I6" l="1"/>
  <c r="F6" l="1"/>
  <c r="D25" l="1"/>
  <c r="C25"/>
  <c r="F24"/>
  <c r="F23"/>
  <c r="F22"/>
  <c r="D21"/>
  <c r="C21"/>
  <c r="F20"/>
  <c r="F19"/>
  <c r="F18"/>
  <c r="F17"/>
  <c r="F16"/>
  <c r="F15"/>
  <c r="F14"/>
  <c r="F13"/>
  <c r="F12"/>
  <c r="F11"/>
  <c r="F10"/>
  <c r="F9"/>
  <c r="F8"/>
  <c r="F7"/>
  <c r="C28" l="1"/>
  <c r="H21"/>
  <c r="D28"/>
  <c r="F25"/>
  <c r="F21"/>
  <c r="F28" l="1"/>
</calcChain>
</file>

<file path=xl/sharedStrings.xml><?xml version="1.0" encoding="utf-8"?>
<sst xmlns="http://schemas.openxmlformats.org/spreadsheetml/2006/main" count="154" uniqueCount="86">
  <si>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</si>
  <si>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</si>
  <si>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</si>
  <si>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</si>
  <si>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</si>
  <si>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</si>
  <si>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</si>
  <si>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</si>
  <si>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</si>
  <si>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</si>
  <si>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</si>
  <si>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</si>
  <si>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</si>
  <si>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</si>
  <si>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</si>
  <si>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</si>
  <si>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</si>
  <si>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</si>
  <si>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</si>
  <si>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</si>
  <si>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</si>
  <si>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</si>
  <si>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</si>
  <si>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</si>
  <si>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</si>
  <si>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</si>
  <si>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</si>
  <si>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</si>
  <si>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</si>
  <si>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</si>
  <si>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</si>
  <si>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</si>
  <si>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</si>
  <si>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</si>
  <si>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</si>
  <si>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</si>
  <si>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</si>
  <si>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</si>
  <si>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</si>
  <si>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</si>
  <si>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</si>
  <si>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</si>
  <si>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</si>
  <si>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</si>
  <si>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</si>
  <si>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</si>
  <si>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</si>
  <si>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</si>
  <si>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</si>
  <si>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</si>
  <si>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</si>
  <si>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</si>
  <si>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</si>
  <si>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</si>
  <si>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</si>
  <si>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</si>
  <si>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</si>
  <si>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</si>
  <si>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</si>
  <si>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</si>
  <si>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</si>
  <si>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</si>
  <si>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</si>
  <si>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</si>
  <si>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</si>
  <si>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</si>
  <si>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</si>
  <si>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</si>
  <si>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</si>
  <si>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</si>
  <si>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</si>
  <si>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</si>
  <si>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</si>
  <si>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</si>
  <si>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</si>
  <si>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                                                                                                                             тыс.руб.</t>
  </si>
  <si>
    <t>за счет поступления целевой направленности:</t>
  </si>
  <si>
    <t>Начальник отдела бухгалтерского учета и отчетности</t>
  </si>
  <si>
    <t>И.П.Балашова</t>
  </si>
  <si>
    <t>Н.С.Былинкина</t>
  </si>
  <si>
    <t>Начальник планово-экономического отдела</t>
  </si>
  <si>
    <t>И.о. начальника управления планирования и исполнения бюджета</t>
  </si>
  <si>
    <t>А.В.Гаврилов</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</si>
  <si>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01.04.2023 года
</t>
  </si>
  <si>
    <t>Кассовое исполнение по состоянию на 01.04.2023 года</t>
  </si>
  <si>
    <t>Уточненные бюджетные назначения на 01.04.2023 год</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</si>
</sst>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_ ;\-#,##0.00\ "/>
    <numFmt numFmtId="168" formatCode="#,##0.0_ ;\-#,##0.0\ "/>
    <numFmt numFmtId="169" formatCode="0.0"/>
  </numFmts>
  <fonts count="26">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sz val="22"/>
      <name val="Times New Roman"/>
      <family val="1"/>
      <charset val="204"/>
    </font>
    <font>
      <b/>
      <sz val="16"/>
      <color theme="1"/>
      <name val="PT Astra Serif"/>
      <family val="1"/>
      <charset val="204"/>
    </font>
    <font>
      <b/>
      <sz val="16"/>
      <name val="PT Astra Serif"/>
      <family val="1"/>
      <charset val="204"/>
    </font>
    <font>
      <b/>
      <i/>
      <sz val="20"/>
      <name val="PT Astra Serif"/>
      <family val="1"/>
      <charset val="204"/>
    </font>
    <font>
      <sz val="14"/>
      <name val="PT Astra Serif"/>
      <family val="1"/>
      <charset val="204"/>
    </font>
    <font>
      <sz val="10"/>
      <name val="PT Astra Serif"/>
      <family val="1"/>
      <charset val="204"/>
    </font>
    <font>
      <sz val="18"/>
      <name val="PT Astra Serif"/>
      <family val="1"/>
      <charset val="204"/>
    </font>
    <font>
      <b/>
      <i/>
      <sz val="18"/>
      <name val="PT Astra Serif"/>
      <family val="1"/>
      <charset val="204"/>
    </font>
    <font>
      <b/>
      <sz val="18"/>
      <name val="PT Astra Serif"/>
      <family val="1"/>
      <charset val="204"/>
    </font>
    <font>
      <b/>
      <u/>
      <sz val="18"/>
      <name val="PT Astra Serif"/>
      <family val="1"/>
      <charset val="204"/>
    </font>
    <font>
      <b/>
      <sz val="17"/>
      <color theme="1"/>
      <name val="PT Astra Serif"/>
      <family val="1"/>
      <charset val="204"/>
    </font>
    <font>
      <b/>
      <sz val="17"/>
      <name val="PT Astra Serif"/>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6" fillId="0" borderId="0"/>
    <xf numFmtId="0" fontId="1" fillId="0" borderId="0"/>
    <xf numFmtId="164" fontId="13" fillId="0" borderId="0" applyFont="0" applyFill="0" applyBorder="0" applyAlignment="0" applyProtection="0"/>
  </cellStyleXfs>
  <cellXfs count="121">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6" fontId="10" fillId="0" borderId="3" xfId="1" applyNumberFormat="1" applyFont="1" applyFill="1" applyBorder="1" applyAlignment="1" applyProtection="1">
      <alignment horizontal="center" vertical="top"/>
      <protection hidden="1"/>
    </xf>
    <xf numFmtId="166" fontId="10" fillId="0" borderId="3" xfId="1" applyNumberFormat="1" applyFont="1" applyFill="1" applyBorder="1" applyAlignment="1">
      <alignment horizontal="center"/>
    </xf>
    <xf numFmtId="166" fontId="10" fillId="0" borderId="3" xfId="1" applyNumberFormat="1" applyFont="1" applyFill="1" applyBorder="1" applyAlignment="1" applyProtection="1">
      <alignment horizontal="center"/>
      <protection hidden="1"/>
    </xf>
    <xf numFmtId="166" fontId="11" fillId="3" borderId="3" xfId="1" applyNumberFormat="1" applyFont="1" applyFill="1" applyBorder="1" applyAlignment="1" applyProtection="1">
      <alignment horizontal="center"/>
      <protection hidden="1"/>
    </xf>
    <xf numFmtId="166" fontId="11" fillId="2" borderId="6" xfId="1" applyNumberFormat="1" applyFont="1" applyFill="1" applyBorder="1" applyAlignment="1" applyProtection="1">
      <alignment horizontal="center"/>
      <protection hidden="1"/>
    </xf>
    <xf numFmtId="166" fontId="10" fillId="0" borderId="4" xfId="1" applyNumberFormat="1" applyFont="1" applyFill="1" applyBorder="1" applyAlignment="1" applyProtection="1">
      <alignment horizontal="center"/>
      <protection hidden="1"/>
    </xf>
    <xf numFmtId="166" fontId="10" fillId="0" borderId="5" xfId="1" applyNumberFormat="1" applyFont="1" applyFill="1" applyBorder="1" applyAlignment="1" applyProtection="1">
      <alignment horizontal="center"/>
      <protection hidden="1"/>
    </xf>
    <xf numFmtId="166" fontId="11" fillId="3" borderId="5" xfId="1" applyNumberFormat="1" applyFont="1" applyFill="1" applyBorder="1" applyAlignment="1" applyProtection="1">
      <alignment horizontal="center"/>
      <protection hidden="1"/>
    </xf>
    <xf numFmtId="166" fontId="10" fillId="0" borderId="4" xfId="1" applyNumberFormat="1" applyFont="1" applyFill="1" applyBorder="1" applyAlignment="1">
      <alignment horizontal="center"/>
    </xf>
    <xf numFmtId="166"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5"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6" fontId="10" fillId="2" borderId="0" xfId="1" applyNumberFormat="1" applyFont="1" applyFill="1" applyAlignment="1">
      <alignment vertical="top"/>
    </xf>
    <xf numFmtId="0" fontId="11" fillId="2" borderId="0" xfId="1" applyFont="1" applyFill="1" applyAlignment="1">
      <alignment vertical="top"/>
    </xf>
    <xf numFmtId="166" fontId="12" fillId="2" borderId="0" xfId="1" applyNumberFormat="1" applyFont="1" applyFill="1" applyAlignment="1">
      <alignment horizontal="center" vertical="top"/>
    </xf>
    <xf numFmtId="0" fontId="10" fillId="0" borderId="0" xfId="1" applyFont="1" applyFill="1" applyAlignment="1">
      <alignment vertical="top"/>
    </xf>
    <xf numFmtId="165"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5" fontId="12" fillId="3" borderId="2" xfId="1" applyNumberFormat="1" applyFont="1" applyFill="1" applyBorder="1" applyAlignment="1" applyProtection="1">
      <alignment horizontal="center" vertical="center"/>
      <protection hidden="1"/>
    </xf>
    <xf numFmtId="165"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5" fontId="10" fillId="0" borderId="9" xfId="1" applyNumberFormat="1" applyFont="1" applyFill="1" applyBorder="1" applyAlignment="1" applyProtection="1">
      <alignment vertical="top" wrapText="1"/>
      <protection hidden="1"/>
    </xf>
    <xf numFmtId="166" fontId="10" fillId="0" borderId="9" xfId="1" applyNumberFormat="1" applyFont="1" applyFill="1" applyBorder="1" applyAlignment="1" applyProtection="1">
      <alignment horizontal="center" vertical="top"/>
      <protection hidden="1"/>
    </xf>
    <xf numFmtId="166" fontId="10" fillId="0" borderId="10" xfId="1" applyNumberFormat="1" applyFont="1" applyFill="1" applyBorder="1" applyAlignment="1" applyProtection="1">
      <alignment horizontal="center" vertical="top"/>
      <protection hidden="1"/>
    </xf>
    <xf numFmtId="166"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5" fontId="10" fillId="0" borderId="3" xfId="1" applyNumberFormat="1" applyFont="1" applyFill="1" applyBorder="1" applyAlignment="1" applyProtection="1">
      <alignment horizontal="left" vertical="top" wrapText="1"/>
      <protection hidden="1"/>
    </xf>
    <xf numFmtId="166" fontId="10" fillId="0" borderId="4" xfId="1" applyNumberFormat="1" applyFont="1" applyFill="1" applyBorder="1" applyAlignment="1" applyProtection="1">
      <alignment horizontal="center" vertical="top"/>
      <protection hidden="1"/>
    </xf>
    <xf numFmtId="166" fontId="10" fillId="0" borderId="5" xfId="1" applyNumberFormat="1" applyFont="1" applyFill="1" applyBorder="1" applyAlignment="1" applyProtection="1">
      <alignment horizontal="center" vertical="top"/>
      <protection hidden="1"/>
    </xf>
    <xf numFmtId="165"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5" fontId="12" fillId="2" borderId="16" xfId="1" applyNumberFormat="1" applyFont="1" applyFill="1" applyBorder="1" applyAlignment="1" applyProtection="1">
      <protection hidden="1"/>
    </xf>
    <xf numFmtId="165" fontId="12" fillId="2" borderId="2" xfId="1" applyNumberFormat="1" applyFont="1" applyFill="1" applyBorder="1" applyAlignment="1" applyProtection="1">
      <protection hidden="1"/>
    </xf>
    <xf numFmtId="164" fontId="12" fillId="2" borderId="0" xfId="4" applyFont="1" applyFill="1" applyAlignment="1">
      <alignment vertical="top"/>
    </xf>
    <xf numFmtId="164" fontId="10" fillId="2" borderId="0" xfId="4" applyFont="1" applyFill="1" applyAlignment="1">
      <alignment vertical="top"/>
    </xf>
    <xf numFmtId="164" fontId="9" fillId="2" borderId="0" xfId="4" applyFont="1" applyFill="1" applyAlignment="1">
      <alignment vertical="top"/>
    </xf>
    <xf numFmtId="166"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6" fontId="11" fillId="3" borderId="6" xfId="1" applyNumberFormat="1" applyFont="1" applyFill="1" applyBorder="1" applyAlignment="1" applyProtection="1">
      <alignment horizontal="center"/>
      <protection hidden="1"/>
    </xf>
    <xf numFmtId="166" fontId="11" fillId="3" borderId="17" xfId="1" applyNumberFormat="1" applyFont="1" applyFill="1" applyBorder="1" applyAlignment="1" applyProtection="1">
      <alignment horizontal="center"/>
      <protection hidden="1"/>
    </xf>
    <xf numFmtId="166"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7" fontId="12" fillId="0" borderId="21" xfId="4" applyNumberFormat="1" applyFont="1" applyFill="1" applyBorder="1" applyAlignment="1">
      <alignment horizontal="center" vertical="center" wrapText="1"/>
    </xf>
    <xf numFmtId="168"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6" fontId="11" fillId="0" borderId="3" xfId="1" applyNumberFormat="1" applyFont="1" applyFill="1" applyBorder="1" applyAlignment="1" applyProtection="1">
      <alignment horizontal="center"/>
      <protection hidden="1"/>
    </xf>
    <xf numFmtId="0" fontId="8" fillId="0" borderId="0" xfId="1" applyFont="1" applyAlignment="1">
      <alignment horizontal="center" vertical="center"/>
    </xf>
    <xf numFmtId="4" fontId="2" fillId="0" borderId="0" xfId="1" applyNumberFormat="1" applyFont="1"/>
    <xf numFmtId="0" fontId="2" fillId="2" borderId="0" xfId="1" applyFont="1" applyFill="1"/>
    <xf numFmtId="0" fontId="2" fillId="0" borderId="0" xfId="1" applyFont="1" applyFill="1" applyBorder="1"/>
    <xf numFmtId="0" fontId="14" fillId="0" borderId="0" xfId="1" applyFont="1" applyFill="1"/>
    <xf numFmtId="4" fontId="2" fillId="0" borderId="0" xfId="1" applyNumberFormat="1" applyFont="1" applyFill="1"/>
    <xf numFmtId="0" fontId="15" fillId="0" borderId="0" xfId="0" applyFont="1" applyFill="1" applyAlignment="1">
      <alignment horizontal="left" vertical="center" wrapText="1"/>
    </xf>
    <xf numFmtId="0" fontId="16" fillId="0" borderId="0" xfId="1" applyFont="1" applyAlignment="1">
      <alignment horizontal="center" vertical="center"/>
    </xf>
    <xf numFmtId="0" fontId="16" fillId="0" borderId="0" xfId="1" applyFont="1" applyFill="1" applyAlignment="1">
      <alignment horizontal="center" vertical="center"/>
    </xf>
    <xf numFmtId="0" fontId="18" fillId="0" borderId="0" xfId="1" applyFont="1"/>
    <xf numFmtId="0" fontId="19" fillId="0" borderId="0" xfId="1" applyFont="1" applyAlignment="1">
      <alignment horizontal="center" vertical="center"/>
    </xf>
    <xf numFmtId="0" fontId="20" fillId="0" borderId="0" xfId="1" applyFont="1" applyAlignment="1">
      <alignment horizontal="right" vertical="center"/>
    </xf>
    <xf numFmtId="0" fontId="19" fillId="0" borderId="0" xfId="1" applyFont="1"/>
    <xf numFmtId="0" fontId="21" fillId="0" borderId="3" xfId="1" applyFont="1" applyFill="1" applyBorder="1" applyAlignment="1">
      <alignment horizontal="center" vertical="center"/>
    </xf>
    <xf numFmtId="0" fontId="22" fillId="0" borderId="3" xfId="1" applyNumberFormat="1" applyFont="1" applyFill="1" applyBorder="1" applyAlignment="1" applyProtection="1">
      <alignment horizontal="center" vertical="center" wrapText="1"/>
      <protection hidden="1"/>
    </xf>
    <xf numFmtId="4" fontId="22" fillId="0" borderId="3" xfId="1" applyNumberFormat="1" applyFont="1" applyFill="1" applyBorder="1" applyAlignment="1" applyProtection="1">
      <alignment horizontal="center" vertical="center" wrapText="1"/>
      <protection hidden="1"/>
    </xf>
    <xf numFmtId="169" fontId="22" fillId="0" borderId="3" xfId="1" applyNumberFormat="1" applyFont="1" applyFill="1" applyBorder="1" applyAlignment="1">
      <alignment horizontal="center" vertical="center"/>
    </xf>
    <xf numFmtId="0" fontId="22" fillId="0" borderId="3" xfId="1" applyFont="1" applyFill="1" applyBorder="1" applyAlignment="1">
      <alignment horizontal="center" vertical="center"/>
    </xf>
    <xf numFmtId="0" fontId="23" fillId="0" borderId="3" xfId="1" applyNumberFormat="1" applyFont="1" applyFill="1" applyBorder="1" applyAlignment="1" applyProtection="1">
      <alignment horizontal="left" vertical="center" wrapText="1"/>
      <protection hidden="1"/>
    </xf>
    <xf numFmtId="169" fontId="23" fillId="0" borderId="3" xfId="1" applyNumberFormat="1" applyFont="1" applyFill="1" applyBorder="1" applyAlignment="1">
      <alignment horizontal="center" vertical="center"/>
    </xf>
    <xf numFmtId="4" fontId="21" fillId="0" borderId="3" xfId="1" applyNumberFormat="1" applyFont="1" applyFill="1" applyBorder="1" applyAlignment="1" applyProtection="1">
      <alignment horizontal="center" vertical="center" wrapText="1"/>
      <protection hidden="1"/>
    </xf>
    <xf numFmtId="166" fontId="21" fillId="0" borderId="3" xfId="1" applyNumberFormat="1" applyFont="1" applyFill="1" applyBorder="1" applyAlignment="1" applyProtection="1">
      <alignment horizontal="center" vertical="center" wrapText="1"/>
      <protection hidden="1"/>
    </xf>
    <xf numFmtId="169" fontId="21" fillId="0" borderId="3" xfId="1" applyNumberFormat="1" applyFont="1" applyFill="1" applyBorder="1" applyAlignment="1">
      <alignment horizontal="center" vertical="center"/>
    </xf>
    <xf numFmtId="0" fontId="23" fillId="0" borderId="3" xfId="1" applyNumberFormat="1" applyFont="1" applyFill="1" applyBorder="1" applyAlignment="1">
      <alignment horizontal="left" vertical="center" wrapText="1"/>
    </xf>
    <xf numFmtId="4" fontId="23" fillId="0" borderId="3" xfId="4" applyNumberFormat="1" applyFont="1" applyFill="1" applyBorder="1" applyAlignment="1">
      <alignment horizontal="center" vertical="center" wrapText="1"/>
    </xf>
    <xf numFmtId="169" fontId="23" fillId="0" borderId="3" xfId="1" applyNumberFormat="1" applyFont="1" applyBorder="1" applyAlignment="1">
      <alignment horizontal="center" vertical="center"/>
    </xf>
    <xf numFmtId="0" fontId="18" fillId="0" borderId="0" xfId="1" applyFont="1" applyAlignment="1">
      <alignment horizontal="center" vertical="center"/>
    </xf>
    <xf numFmtId="0" fontId="24" fillId="0" borderId="0" xfId="0" applyFont="1" applyAlignment="1">
      <alignment horizontal="justify" vertical="center"/>
    </xf>
    <xf numFmtId="0" fontId="25" fillId="0" borderId="0" xfId="1" applyFont="1" applyAlignment="1">
      <alignment horizontal="center" vertical="center"/>
    </xf>
    <xf numFmtId="0" fontId="25" fillId="0" borderId="0" xfId="1" applyFont="1"/>
    <xf numFmtId="0" fontId="15" fillId="0" borderId="0" xfId="0" applyFont="1" applyAlignment="1">
      <alignment horizontal="left" vertical="center" wrapText="1"/>
    </xf>
    <xf numFmtId="0" fontId="16" fillId="0" borderId="0" xfId="1" applyFont="1" applyAlignment="1">
      <alignment horizontal="left" vertical="center" wrapText="1"/>
    </xf>
    <xf numFmtId="0" fontId="21" fillId="0" borderId="3" xfId="1" applyNumberFormat="1" applyFont="1" applyFill="1" applyBorder="1" applyAlignment="1" applyProtection="1">
      <alignment horizontal="center" vertical="center" wrapText="1"/>
      <protection hidden="1"/>
    </xf>
    <xf numFmtId="0" fontId="21" fillId="0" borderId="3" xfId="1" applyNumberFormat="1" applyFont="1" applyFill="1" applyBorder="1" applyAlignment="1" applyProtection="1">
      <alignment horizontal="left" vertical="center" wrapText="1"/>
      <protection hidden="1"/>
    </xf>
    <xf numFmtId="14" fontId="16" fillId="0" borderId="0" xfId="1" applyNumberFormat="1" applyFont="1" applyFill="1" applyAlignment="1">
      <alignment horizontal="left" vertical="center"/>
    </xf>
    <xf numFmtId="0" fontId="21" fillId="0" borderId="3" xfId="1" applyNumberFormat="1" applyFont="1" applyFill="1" applyBorder="1" applyAlignment="1" applyProtection="1">
      <alignment horizontal="center" vertical="center" wrapText="1"/>
      <protection hidden="1"/>
    </xf>
    <xf numFmtId="165" fontId="12" fillId="3" borderId="18" xfId="1" applyNumberFormat="1" applyFont="1" applyFill="1" applyBorder="1" applyAlignment="1" applyProtection="1">
      <alignment horizontal="center"/>
      <protection hidden="1"/>
    </xf>
    <xf numFmtId="165" fontId="12" fillId="3" borderId="19" xfId="1" applyNumberFormat="1" applyFont="1" applyFill="1" applyBorder="1" applyAlignment="1" applyProtection="1">
      <alignment horizontal="center"/>
      <protection hidden="1"/>
    </xf>
    <xf numFmtId="165" fontId="12" fillId="3" borderId="16" xfId="1" applyNumberFormat="1" applyFont="1" applyFill="1" applyBorder="1" applyAlignment="1" applyProtection="1">
      <alignment horizontal="center"/>
      <protection hidden="1"/>
    </xf>
    <xf numFmtId="165"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7" fillId="0" borderId="0" xfId="2" applyFont="1" applyBorder="1" applyAlignment="1">
      <alignment horizontal="center" vertical="top" wrapText="1"/>
    </xf>
    <xf numFmtId="0" fontId="20" fillId="0" borderId="3" xfId="1" applyNumberFormat="1" applyFont="1" applyFill="1" applyBorder="1" applyAlignment="1" applyProtection="1">
      <alignment horizontal="center" vertical="center" wrapText="1"/>
      <protection hidden="1"/>
    </xf>
    <xf numFmtId="0" fontId="21" fillId="0" borderId="3" xfId="1" applyNumberFormat="1" applyFont="1" applyFill="1" applyBorder="1" applyAlignment="1" applyProtection="1">
      <alignment horizontal="center" vertical="center" wrapText="1"/>
      <protection hidden="1"/>
    </xf>
    <xf numFmtId="0" fontId="21" fillId="0" borderId="3" xfId="1" applyNumberFormat="1" applyFont="1" applyFill="1" applyBorder="1" applyAlignment="1" applyProtection="1">
      <alignment horizontal="left" vertical="center" wrapText="1"/>
      <protection hidden="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c r="C1" s="114" t="s">
        <v>0</v>
      </c>
      <c r="D1" s="114"/>
      <c r="E1" s="114"/>
      <c r="F1" s="114"/>
      <c r="G1" s="4"/>
      <c r="H1" s="4"/>
    </row>
    <row r="2" spans="1:10" s="7" customFormat="1" ht="63.75" customHeight="1">
      <c r="A2" s="5"/>
      <c r="B2" s="115" t="s">
        <v>43</v>
      </c>
      <c r="C2" s="115"/>
      <c r="D2" s="115"/>
      <c r="E2" s="115"/>
      <c r="F2" s="115"/>
      <c r="G2" s="6"/>
      <c r="H2" s="6"/>
    </row>
    <row r="3" spans="1:10" ht="24" thickBot="1">
      <c r="B3" s="8"/>
      <c r="D3" s="9" t="s">
        <v>1</v>
      </c>
      <c r="E3" s="9"/>
      <c r="G3" s="2"/>
      <c r="H3" s="2"/>
    </row>
    <row r="4" spans="1:10" s="21" customFormat="1" ht="117.75" customHeight="1">
      <c r="A4" s="49" t="s">
        <v>2</v>
      </c>
      <c r="B4" s="50" t="s">
        <v>46</v>
      </c>
      <c r="C4" s="50" t="s">
        <v>44</v>
      </c>
      <c r="D4" s="51" t="s">
        <v>3</v>
      </c>
      <c r="E4" s="51" t="s">
        <v>54</v>
      </c>
      <c r="F4" s="52" t="s">
        <v>45</v>
      </c>
      <c r="G4" s="20" t="s">
        <v>4</v>
      </c>
      <c r="H4" s="60"/>
      <c r="I4" s="21" t="s">
        <v>52</v>
      </c>
      <c r="J4" s="21" t="s">
        <v>51</v>
      </c>
    </row>
    <row r="5" spans="1:10" s="21" customFormat="1" ht="29.25" customHeight="1">
      <c r="A5" s="116" t="s">
        <v>47</v>
      </c>
      <c r="B5" s="116"/>
      <c r="C5" s="116"/>
      <c r="D5" s="116"/>
      <c r="E5" s="116"/>
      <c r="F5" s="116"/>
      <c r="G5" s="20"/>
      <c r="H5" s="60"/>
    </row>
    <row r="6" spans="1:10" s="23" customFormat="1" ht="46.5" customHeight="1">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c r="A13" s="43">
        <v>8</v>
      </c>
      <c r="B13" s="47" t="s">
        <v>53</v>
      </c>
      <c r="C13" s="10">
        <v>16111.6</v>
      </c>
      <c r="D13" s="45">
        <v>7890.95</v>
      </c>
      <c r="E13" s="45">
        <v>1344.2</v>
      </c>
      <c r="F13" s="46">
        <f t="shared" si="0"/>
        <v>48.976824151542985</v>
      </c>
      <c r="G13" s="42" t="s">
        <v>18</v>
      </c>
      <c r="H13" s="61">
        <f t="shared" si="1"/>
        <v>17.034704313168884</v>
      </c>
    </row>
    <row r="14" spans="1:10" s="28" customFormat="1" ht="75.75" customHeight="1">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c r="A17" s="43">
        <v>12</v>
      </c>
      <c r="B17" s="47" t="s">
        <v>25</v>
      </c>
      <c r="C17" s="10">
        <v>319121.2</v>
      </c>
      <c r="D17" s="45">
        <v>169977.05</v>
      </c>
      <c r="E17" s="45">
        <v>0</v>
      </c>
      <c r="F17" s="46">
        <f t="shared" si="0"/>
        <v>53.264104672456725</v>
      </c>
      <c r="G17" s="42" t="s">
        <v>26</v>
      </c>
      <c r="H17" s="61"/>
    </row>
    <row r="18" spans="1:8" s="48" customFormat="1" ht="76.5" customHeight="1">
      <c r="A18" s="43">
        <v>13</v>
      </c>
      <c r="B18" s="44" t="s">
        <v>42</v>
      </c>
      <c r="C18" s="10">
        <v>169050.3</v>
      </c>
      <c r="D18" s="45">
        <v>0</v>
      </c>
      <c r="E18" s="45">
        <v>0</v>
      </c>
      <c r="F18" s="46">
        <f t="shared" si="0"/>
        <v>0</v>
      </c>
      <c r="G18" s="42" t="s">
        <v>27</v>
      </c>
      <c r="H18" s="61"/>
    </row>
    <row r="19" spans="1:8" s="30" customFormat="1" ht="72" customHeight="1">
      <c r="A19" s="43">
        <v>14</v>
      </c>
      <c r="B19" s="44" t="s">
        <v>28</v>
      </c>
      <c r="C19" s="10">
        <v>2000</v>
      </c>
      <c r="D19" s="45">
        <v>0</v>
      </c>
      <c r="E19" s="45">
        <v>0</v>
      </c>
      <c r="F19" s="46">
        <f t="shared" si="0"/>
        <v>0</v>
      </c>
      <c r="G19" s="42" t="s">
        <v>29</v>
      </c>
      <c r="H19" s="61"/>
    </row>
    <row r="20" spans="1:8" s="30" customFormat="1" ht="101.25" customHeight="1">
      <c r="A20" s="43">
        <v>15</v>
      </c>
      <c r="B20" s="44" t="s">
        <v>30</v>
      </c>
      <c r="C20" s="10">
        <v>6749.1</v>
      </c>
      <c r="D20" s="45">
        <v>0</v>
      </c>
      <c r="E20" s="45">
        <v>0</v>
      </c>
      <c r="F20" s="46">
        <f t="shared" si="0"/>
        <v>0</v>
      </c>
      <c r="G20" s="42" t="s">
        <v>31</v>
      </c>
      <c r="H20" s="61"/>
    </row>
    <row r="21" spans="1:8" s="32" customFormat="1" ht="23.25">
      <c r="A21" s="112" t="s">
        <v>32</v>
      </c>
      <c r="B21" s="113"/>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c r="A22" s="24">
        <v>16</v>
      </c>
      <c r="B22" s="25" t="s">
        <v>33</v>
      </c>
      <c r="C22" s="11">
        <v>556774.6</v>
      </c>
      <c r="D22" s="18">
        <v>28273.83</v>
      </c>
      <c r="E22" s="18"/>
      <c r="F22" s="16">
        <f>D22/C22*100</f>
        <v>5.0781465246439046</v>
      </c>
      <c r="G22" s="22" t="s">
        <v>34</v>
      </c>
      <c r="H22" s="61">
        <f t="shared" si="1"/>
        <v>0</v>
      </c>
    </row>
    <row r="23" spans="1:8" s="33" customFormat="1" ht="46.5">
      <c r="A23" s="24">
        <v>17</v>
      </c>
      <c r="B23" s="25" t="s">
        <v>35</v>
      </c>
      <c r="C23" s="12">
        <v>23622</v>
      </c>
      <c r="D23" s="15">
        <v>0</v>
      </c>
      <c r="E23" s="15">
        <v>0</v>
      </c>
      <c r="F23" s="16">
        <f t="shared" si="0"/>
        <v>0</v>
      </c>
      <c r="G23" s="22" t="s">
        <v>36</v>
      </c>
      <c r="H23" s="61"/>
    </row>
    <row r="24" spans="1:8" s="33" customFormat="1" ht="43.5" customHeight="1">
      <c r="A24" s="24">
        <v>18</v>
      </c>
      <c r="B24" s="25" t="s">
        <v>37</v>
      </c>
      <c r="C24" s="12">
        <v>35119.1</v>
      </c>
      <c r="D24" s="15">
        <v>0</v>
      </c>
      <c r="E24" s="15">
        <v>0</v>
      </c>
      <c r="F24" s="16">
        <f t="shared" si="0"/>
        <v>0</v>
      </c>
      <c r="G24" s="22" t="s">
        <v>38</v>
      </c>
      <c r="H24" s="61"/>
    </row>
    <row r="25" spans="1:8" s="32" customFormat="1" ht="23.25">
      <c r="A25" s="112" t="s">
        <v>39</v>
      </c>
      <c r="B25" s="113"/>
      <c r="C25" s="13">
        <f>SUM(C22:C24)</f>
        <v>615515.69999999995</v>
      </c>
      <c r="D25" s="13">
        <f>SUM(D22:D24)</f>
        <v>28273.83</v>
      </c>
      <c r="E25" s="13">
        <f>SUM(E22:E24)</f>
        <v>0</v>
      </c>
      <c r="F25" s="17">
        <f>D25/C25*100</f>
        <v>4.593518898055728</v>
      </c>
      <c r="G25" s="34"/>
      <c r="H25" s="61"/>
    </row>
    <row r="26" spans="1:8" s="36" customFormat="1" ht="23.25">
      <c r="A26" s="54" t="s">
        <v>49</v>
      </c>
      <c r="B26" s="55"/>
      <c r="C26" s="14"/>
      <c r="D26" s="14"/>
      <c r="E26" s="59"/>
      <c r="F26" s="19"/>
      <c r="G26" s="35"/>
      <c r="H26" s="61"/>
    </row>
    <row r="27" spans="1:8" s="36" customFormat="1" ht="23.25">
      <c r="A27" s="54" t="s">
        <v>50</v>
      </c>
      <c r="B27" s="55"/>
      <c r="C27" s="14"/>
      <c r="D27" s="14"/>
      <c r="E27" s="59"/>
      <c r="F27" s="19"/>
      <c r="G27" s="35"/>
      <c r="H27" s="61"/>
    </row>
    <row r="28" spans="1:8" s="32" customFormat="1" ht="23.25">
      <c r="A28" s="110" t="s">
        <v>40</v>
      </c>
      <c r="B28" s="111"/>
      <c r="C28" s="62">
        <f>C21+C25+C26+C27</f>
        <v>16039548.600000001</v>
      </c>
      <c r="D28" s="62">
        <f>D21+D25+D26+D27</f>
        <v>8189411.1099999994</v>
      </c>
      <c r="E28" s="63"/>
      <c r="F28" s="64">
        <f>D28/C28*100</f>
        <v>51.057615860835384</v>
      </c>
      <c r="G28" s="37"/>
      <c r="H28" s="61"/>
    </row>
    <row r="29" spans="1:8" ht="46.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c r="B1" s="114" t="s">
        <v>0</v>
      </c>
      <c r="C1" s="114"/>
    </row>
    <row r="2" spans="1:4" s="7" customFormat="1" ht="96.75" customHeight="1">
      <c r="A2" s="115" t="s">
        <v>64</v>
      </c>
      <c r="B2" s="115"/>
      <c r="C2" s="115"/>
      <c r="D2" s="115"/>
    </row>
    <row r="3" spans="1:4" ht="24" thickBot="1">
      <c r="A3" s="8"/>
      <c r="C3" s="9" t="s">
        <v>1</v>
      </c>
    </row>
    <row r="4" spans="1:4" s="21" customFormat="1" ht="99" customHeight="1" thickBot="1">
      <c r="A4" s="70" t="s">
        <v>46</v>
      </c>
      <c r="B4" s="71" t="s">
        <v>59</v>
      </c>
      <c r="C4" s="71" t="s">
        <v>60</v>
      </c>
      <c r="D4" s="72" t="s">
        <v>57</v>
      </c>
    </row>
    <row r="5" spans="1:4" s="21" customFormat="1" ht="108.75" customHeight="1" thickBot="1">
      <c r="A5" s="67" t="s">
        <v>58</v>
      </c>
      <c r="B5" s="68">
        <v>15386072.199999999</v>
      </c>
      <c r="C5" s="68">
        <v>2882521.7</v>
      </c>
      <c r="D5" s="69">
        <f>C5/B5*100</f>
        <v>18.734617012911198</v>
      </c>
    </row>
    <row r="7" spans="1:4" ht="88.5" customHeight="1">
      <c r="A7" s="115" t="s">
        <v>63</v>
      </c>
      <c r="B7" s="115"/>
      <c r="C7" s="115"/>
      <c r="D7" s="115"/>
    </row>
    <row r="8" spans="1:4" ht="24" thickBot="1">
      <c r="A8" s="8"/>
      <c r="C8" s="9" t="s">
        <v>1</v>
      </c>
    </row>
    <row r="9" spans="1:4" ht="93.75" thickBot="1">
      <c r="A9" s="70" t="s">
        <v>46</v>
      </c>
      <c r="B9" s="71" t="s">
        <v>66</v>
      </c>
      <c r="C9" s="71" t="s">
        <v>61</v>
      </c>
      <c r="D9" s="72" t="s">
        <v>57</v>
      </c>
    </row>
    <row r="10" spans="1:4" ht="93.75" thickBot="1">
      <c r="A10" s="67" t="s">
        <v>58</v>
      </c>
      <c r="B10" s="68">
        <v>16039548.6</v>
      </c>
      <c r="C10" s="68">
        <v>8075101.2000000002</v>
      </c>
      <c r="D10" s="69">
        <f>C10/B10*100</f>
        <v>50.34494050537058</v>
      </c>
    </row>
    <row r="12" spans="1:4" ht="70.5" customHeight="1">
      <c r="A12" s="115" t="s">
        <v>65</v>
      </c>
      <c r="B12" s="115"/>
      <c r="C12" s="115"/>
      <c r="D12" s="115"/>
    </row>
    <row r="13" spans="1:4" ht="24" thickBot="1">
      <c r="A13" s="8"/>
      <c r="C13" s="9" t="s">
        <v>1</v>
      </c>
    </row>
    <row r="14" spans="1:4" ht="93.75" thickBot="1">
      <c r="A14" s="70" t="s">
        <v>46</v>
      </c>
      <c r="B14" s="71" t="s">
        <v>66</v>
      </c>
      <c r="C14" s="71" t="s">
        <v>62</v>
      </c>
      <c r="D14" s="72" t="s">
        <v>57</v>
      </c>
    </row>
    <row r="15" spans="1:4" ht="93.75" thickBot="1">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8"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c r="C1" s="114" t="s">
        <v>0</v>
      </c>
      <c r="D1" s="114"/>
      <c r="E1" s="114"/>
      <c r="F1" s="4"/>
    </row>
    <row r="2" spans="1:6" s="7" customFormat="1" ht="63.75" customHeight="1">
      <c r="A2" s="5"/>
      <c r="B2" s="115" t="s">
        <v>67</v>
      </c>
      <c r="C2" s="115"/>
      <c r="D2" s="115"/>
      <c r="E2" s="115"/>
      <c r="F2" s="6"/>
    </row>
    <row r="3" spans="1:6" ht="24" thickBot="1">
      <c r="B3" s="8"/>
      <c r="E3" s="9" t="s">
        <v>1</v>
      </c>
      <c r="F3" s="2"/>
    </row>
    <row r="4" spans="1:6" s="21" customFormat="1" ht="117.75" customHeight="1">
      <c r="A4" s="49" t="s">
        <v>2</v>
      </c>
      <c r="B4" s="50" t="s">
        <v>46</v>
      </c>
      <c r="C4" s="50" t="s">
        <v>44</v>
      </c>
      <c r="D4" s="51" t="s">
        <v>3</v>
      </c>
      <c r="E4" s="52" t="s">
        <v>45</v>
      </c>
      <c r="F4" s="20" t="s">
        <v>4</v>
      </c>
    </row>
    <row r="5" spans="1:6" s="21" customFormat="1" ht="29.25" customHeight="1">
      <c r="A5" s="116" t="s">
        <v>47</v>
      </c>
      <c r="B5" s="116"/>
      <c r="C5" s="116"/>
      <c r="D5" s="116"/>
      <c r="E5" s="116"/>
      <c r="F5" s="20"/>
    </row>
    <row r="6" spans="1:6" s="23" customFormat="1" ht="46.5" customHeight="1">
      <c r="A6" s="53" t="s">
        <v>68</v>
      </c>
      <c r="B6" s="38" t="s">
        <v>5</v>
      </c>
      <c r="C6" s="39">
        <v>4044334.6</v>
      </c>
      <c r="D6" s="40">
        <v>4042342</v>
      </c>
      <c r="E6" s="41">
        <f t="shared" ref="E6:E20" si="0">D6/C6*100</f>
        <v>99.950731079471026</v>
      </c>
      <c r="F6" s="42" t="s">
        <v>6</v>
      </c>
    </row>
    <row r="7" spans="1:6" s="26" customFormat="1" ht="45.75" customHeight="1">
      <c r="A7" s="43">
        <v>2</v>
      </c>
      <c r="B7" s="44" t="s">
        <v>7</v>
      </c>
      <c r="C7" s="10">
        <v>10370332.699999999</v>
      </c>
      <c r="D7" s="45">
        <v>10358933.699999999</v>
      </c>
      <c r="E7" s="46">
        <f t="shared" si="0"/>
        <v>99.89008067214661</v>
      </c>
      <c r="F7" s="42" t="s">
        <v>8</v>
      </c>
    </row>
    <row r="8" spans="1:6" s="23" customFormat="1" ht="106.5" customHeight="1">
      <c r="A8" s="43">
        <v>3</v>
      </c>
      <c r="B8" s="47" t="s">
        <v>9</v>
      </c>
      <c r="C8" s="10">
        <v>288.2</v>
      </c>
      <c r="D8" s="45">
        <v>288.2</v>
      </c>
      <c r="E8" s="46">
        <f t="shared" si="0"/>
        <v>100</v>
      </c>
      <c r="F8" s="42" t="s">
        <v>10</v>
      </c>
    </row>
    <row r="9" spans="1:6" s="26" customFormat="1" ht="104.25" customHeight="1">
      <c r="A9" s="43">
        <v>4</v>
      </c>
      <c r="B9" s="47" t="s">
        <v>11</v>
      </c>
      <c r="C9" s="10">
        <v>28814.7</v>
      </c>
      <c r="D9" s="45">
        <v>28814.7</v>
      </c>
      <c r="E9" s="46">
        <f t="shared" si="0"/>
        <v>100</v>
      </c>
      <c r="F9" s="42" t="s">
        <v>12</v>
      </c>
    </row>
    <row r="10" spans="1:6" s="26" customFormat="1" ht="123" customHeight="1">
      <c r="A10" s="43">
        <v>5</v>
      </c>
      <c r="B10" s="47" t="s">
        <v>13</v>
      </c>
      <c r="C10" s="10">
        <v>68651</v>
      </c>
      <c r="D10" s="45">
        <v>68651</v>
      </c>
      <c r="E10" s="46">
        <f t="shared" si="0"/>
        <v>100</v>
      </c>
      <c r="F10" s="42" t="s">
        <v>14</v>
      </c>
    </row>
    <row r="11" spans="1:6" s="26" customFormat="1" ht="122.25" customHeight="1">
      <c r="A11" s="43">
        <v>6</v>
      </c>
      <c r="B11" s="47" t="s">
        <v>15</v>
      </c>
      <c r="C11" s="10">
        <v>650</v>
      </c>
      <c r="D11" s="45">
        <v>650</v>
      </c>
      <c r="E11" s="46">
        <f t="shared" si="0"/>
        <v>100</v>
      </c>
      <c r="F11" s="42" t="s">
        <v>16</v>
      </c>
    </row>
    <row r="12" spans="1:6" s="26" customFormat="1" ht="73.5" customHeight="1">
      <c r="A12" s="43">
        <v>7</v>
      </c>
      <c r="B12" s="44" t="s">
        <v>41</v>
      </c>
      <c r="C12" s="10">
        <v>68028.2</v>
      </c>
      <c r="D12" s="45">
        <f>67699.9+0.1</f>
        <v>67700</v>
      </c>
      <c r="E12" s="46">
        <f t="shared" si="0"/>
        <v>99.517553014779168</v>
      </c>
      <c r="F12" s="42" t="s">
        <v>17</v>
      </c>
    </row>
    <row r="13" spans="1:6" s="26" customFormat="1" ht="147" customHeight="1">
      <c r="A13" s="43">
        <v>8</v>
      </c>
      <c r="B13" s="47" t="s">
        <v>53</v>
      </c>
      <c r="C13" s="10">
        <v>15924</v>
      </c>
      <c r="D13" s="45">
        <v>15924</v>
      </c>
      <c r="E13" s="46">
        <f t="shared" si="0"/>
        <v>100</v>
      </c>
      <c r="F13" s="42" t="s">
        <v>18</v>
      </c>
    </row>
    <row r="14" spans="1:6" s="28" customFormat="1" ht="75.75" customHeight="1">
      <c r="A14" s="43">
        <v>9</v>
      </c>
      <c r="B14" s="47" t="s">
        <v>19</v>
      </c>
      <c r="C14" s="10">
        <v>256411.6</v>
      </c>
      <c r="D14" s="45">
        <v>253918.5</v>
      </c>
      <c r="E14" s="46">
        <f t="shared" si="0"/>
        <v>99.027696094872468</v>
      </c>
      <c r="F14" s="42" t="s">
        <v>20</v>
      </c>
    </row>
    <row r="15" spans="1:6" s="23" customFormat="1" ht="70.5" customHeight="1">
      <c r="A15" s="43">
        <v>10</v>
      </c>
      <c r="B15" s="47" t="s">
        <v>21</v>
      </c>
      <c r="C15" s="10">
        <v>42717.9</v>
      </c>
      <c r="D15" s="45">
        <v>42717.8</v>
      </c>
      <c r="E15" s="46">
        <f t="shared" si="0"/>
        <v>99.999765906095575</v>
      </c>
      <c r="F15" s="42" t="s">
        <v>22</v>
      </c>
    </row>
    <row r="16" spans="1:6" s="23" customFormat="1" ht="102" customHeight="1">
      <c r="A16" s="43">
        <v>11</v>
      </c>
      <c r="B16" s="47" t="s">
        <v>23</v>
      </c>
      <c r="C16" s="10">
        <v>13842.6</v>
      </c>
      <c r="D16" s="45">
        <v>13842.6</v>
      </c>
      <c r="E16" s="46">
        <f t="shared" si="0"/>
        <v>100</v>
      </c>
      <c r="F16" s="42" t="s">
        <v>24</v>
      </c>
    </row>
    <row r="17" spans="1:6" s="23" customFormat="1" ht="73.5" customHeight="1">
      <c r="A17" s="43">
        <v>12</v>
      </c>
      <c r="B17" s="47" t="s">
        <v>25</v>
      </c>
      <c r="C17" s="10">
        <v>335447.5</v>
      </c>
      <c r="D17" s="45">
        <v>335447.5</v>
      </c>
      <c r="E17" s="46">
        <f t="shared" si="0"/>
        <v>100</v>
      </c>
      <c r="F17" s="42" t="s">
        <v>26</v>
      </c>
    </row>
    <row r="18" spans="1:6" s="48" customFormat="1" ht="76.5" customHeight="1">
      <c r="A18" s="43">
        <v>13</v>
      </c>
      <c r="B18" s="44" t="s">
        <v>42</v>
      </c>
      <c r="C18" s="10">
        <v>169050.3</v>
      </c>
      <c r="D18" s="45">
        <v>103036.9</v>
      </c>
      <c r="E18" s="46">
        <f t="shared" si="0"/>
        <v>60.950439011347513</v>
      </c>
      <c r="F18" s="42" t="s">
        <v>27</v>
      </c>
    </row>
    <row r="19" spans="1:6" s="30" customFormat="1" ht="72" customHeight="1">
      <c r="A19" s="43">
        <v>14</v>
      </c>
      <c r="B19" s="44" t="s">
        <v>28</v>
      </c>
      <c r="C19" s="10">
        <v>2000</v>
      </c>
      <c r="D19" s="45">
        <v>2000</v>
      </c>
      <c r="E19" s="46">
        <f t="shared" si="0"/>
        <v>100</v>
      </c>
      <c r="F19" s="42" t="s">
        <v>29</v>
      </c>
    </row>
    <row r="20" spans="1:6" s="30" customFormat="1" ht="101.25" customHeight="1">
      <c r="A20" s="43">
        <v>15</v>
      </c>
      <c r="B20" s="44" t="s">
        <v>30</v>
      </c>
      <c r="C20" s="10">
        <v>6749.1</v>
      </c>
      <c r="D20" s="45">
        <v>6749.1</v>
      </c>
      <c r="E20" s="46">
        <f t="shared" si="0"/>
        <v>100</v>
      </c>
      <c r="F20" s="42" t="s">
        <v>31</v>
      </c>
    </row>
    <row r="21" spans="1:6" ht="46.5">
      <c r="A21" s="43">
        <v>16</v>
      </c>
      <c r="B21" s="25" t="s">
        <v>55</v>
      </c>
      <c r="C21" s="73">
        <f>2401.207+3662.073</f>
        <v>6063.28</v>
      </c>
      <c r="D21" s="73">
        <f>5914.8+148.5</f>
        <v>6063.3</v>
      </c>
      <c r="E21" s="66"/>
    </row>
    <row r="22" spans="1:6" s="32" customFormat="1" ht="23.25">
      <c r="A22" s="112" t="s">
        <v>32</v>
      </c>
      <c r="B22" s="113"/>
      <c r="C22" s="13">
        <f>SUM(C6:C21)</f>
        <v>15429305.679999996</v>
      </c>
      <c r="D22" s="13">
        <f>SUM(D6:D21)</f>
        <v>15347079.299999999</v>
      </c>
      <c r="E22" s="17">
        <f>D22/C22*100</f>
        <v>99.467076602762617</v>
      </c>
      <c r="F22" s="31"/>
    </row>
    <row r="23" spans="1:6" s="33" customFormat="1" ht="26.25" customHeight="1">
      <c r="A23" s="24">
        <v>17</v>
      </c>
      <c r="B23" s="25" t="s">
        <v>33</v>
      </c>
      <c r="C23" s="11">
        <v>556774.6</v>
      </c>
      <c r="D23" s="18">
        <v>556774.6</v>
      </c>
      <c r="E23" s="16">
        <f>D23/C23*100</f>
        <v>100</v>
      </c>
      <c r="F23" s="22" t="s">
        <v>34</v>
      </c>
    </row>
    <row r="24" spans="1:6" s="33" customFormat="1" ht="46.5">
      <c r="A24" s="24">
        <v>18</v>
      </c>
      <c r="B24" s="25" t="s">
        <v>35</v>
      </c>
      <c r="C24" s="12">
        <v>23622</v>
      </c>
      <c r="D24" s="15">
        <v>23622</v>
      </c>
      <c r="E24" s="16">
        <f>D24/C24*100</f>
        <v>100</v>
      </c>
      <c r="F24" s="22" t="s">
        <v>36</v>
      </c>
    </row>
    <row r="25" spans="1:6" s="33" customFormat="1" ht="43.5" customHeight="1">
      <c r="A25" s="24">
        <v>19</v>
      </c>
      <c r="B25" s="25" t="s">
        <v>37</v>
      </c>
      <c r="C25" s="12">
        <v>35119.1</v>
      </c>
      <c r="D25" s="15">
        <v>35119.1</v>
      </c>
      <c r="E25" s="16">
        <f>D25/C25*100</f>
        <v>100</v>
      </c>
      <c r="F25" s="22" t="s">
        <v>38</v>
      </c>
    </row>
    <row r="26" spans="1:6" s="32" customFormat="1" ht="23.25">
      <c r="A26" s="112" t="s">
        <v>39</v>
      </c>
      <c r="B26" s="113"/>
      <c r="C26" s="13">
        <f>SUM(C23:C25)</f>
        <v>615515.69999999995</v>
      </c>
      <c r="D26" s="13">
        <f>SUM(D23:D25)</f>
        <v>615515.69999999995</v>
      </c>
      <c r="E26" s="17">
        <f>D26/C26*100</f>
        <v>100</v>
      </c>
      <c r="F26" s="34"/>
    </row>
    <row r="27" spans="1:6" s="36" customFormat="1" ht="23.25" hidden="1">
      <c r="A27" s="54" t="s">
        <v>49</v>
      </c>
      <c r="B27" s="55"/>
      <c r="C27" s="14"/>
      <c r="D27" s="14"/>
      <c r="E27" s="19"/>
      <c r="F27" s="35"/>
    </row>
    <row r="28" spans="1:6" s="36" customFormat="1" ht="23.25" hidden="1">
      <c r="A28" s="54" t="s">
        <v>50</v>
      </c>
      <c r="B28" s="55"/>
      <c r="C28" s="14"/>
      <c r="D28" s="14"/>
      <c r="E28" s="19"/>
      <c r="F28" s="35"/>
    </row>
    <row r="29" spans="1:6" s="32" customFormat="1" ht="23.25">
      <c r="A29" s="110" t="s">
        <v>40</v>
      </c>
      <c r="B29" s="111"/>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pageSetUpPr fitToPage="1"/>
  </sheetPr>
  <dimension ref="A1:CE34"/>
  <sheetViews>
    <sheetView tabSelected="1" zoomScale="75" zoomScaleNormal="75" zoomScaleSheetLayoutView="57" workbookViewId="0">
      <pane xSplit="1" ySplit="2" topLeftCell="B3" activePane="bottomRight" state="frozen"/>
      <selection activeCell="A27" sqref="A27:E27"/>
      <selection pane="topRight" activeCell="A27" sqref="A27:E27"/>
      <selection pane="bottomLeft" activeCell="A27" sqref="A27:E27"/>
      <selection pane="bottomRight" activeCell="C15" sqref="C15"/>
    </sheetView>
  </sheetViews>
  <sheetFormatPr defaultColWidth="9.140625" defaultRowHeight="12.75"/>
  <cols>
    <col min="1" max="1" width="50.42578125" style="2" customWidth="1"/>
    <col min="2" max="2" width="31" style="3" customWidth="1"/>
    <col min="3" max="3" width="34.42578125" style="3" customWidth="1"/>
    <col min="4" max="4" width="26.7109375" style="2" customWidth="1"/>
    <col min="5" max="5" width="9.140625" style="2"/>
    <col min="6" max="6" width="21" style="2" customWidth="1"/>
    <col min="7" max="7" width="10" style="2" bestFit="1" customWidth="1"/>
    <col min="8" max="16384" width="9.140625" style="2"/>
  </cols>
  <sheetData>
    <row r="1" spans="1:83" ht="15" customHeight="1">
      <c r="A1" s="117" t="s">
        <v>83</v>
      </c>
      <c r="B1" s="117"/>
      <c r="C1" s="117"/>
      <c r="D1" s="117"/>
    </row>
    <row r="2" spans="1:83" ht="84" customHeight="1">
      <c r="A2" s="117"/>
      <c r="B2" s="117"/>
      <c r="C2" s="117"/>
      <c r="D2" s="117"/>
    </row>
    <row r="3" spans="1:83" ht="23.25">
      <c r="A3" s="83"/>
      <c r="B3" s="84"/>
      <c r="C3" s="85"/>
      <c r="D3" s="86"/>
    </row>
    <row r="4" spans="1:83" ht="93">
      <c r="A4" s="106" t="s">
        <v>46</v>
      </c>
      <c r="B4" s="109" t="s">
        <v>85</v>
      </c>
      <c r="C4" s="109" t="s">
        <v>84</v>
      </c>
      <c r="D4" s="87" t="s">
        <v>57</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ht="23.25">
      <c r="A5" s="118" t="s">
        <v>75</v>
      </c>
      <c r="B5" s="119"/>
      <c r="C5" s="119"/>
      <c r="D5" s="119"/>
      <c r="E5" s="77"/>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76" customFormat="1" ht="58.15" customHeight="1">
      <c r="A6" s="88" t="s">
        <v>73</v>
      </c>
      <c r="B6" s="89">
        <v>37146930720.279999</v>
      </c>
      <c r="C6" s="89">
        <v>7160627852.9799995</v>
      </c>
      <c r="D6" s="90">
        <f>C6/B6*100</f>
        <v>19.276499334225548</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3" ht="27.6" customHeight="1">
      <c r="A7" s="88" t="s">
        <v>72</v>
      </c>
      <c r="B7" s="89"/>
      <c r="C7" s="89"/>
      <c r="D7" s="91"/>
      <c r="E7" s="1"/>
      <c r="F7" s="7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1:83" s="76" customFormat="1" ht="90">
      <c r="A8" s="92" t="s">
        <v>71</v>
      </c>
      <c r="B8" s="89">
        <f>B9+B10+B11</f>
        <v>36972784.799999997</v>
      </c>
      <c r="C8" s="89">
        <f>C9+C10+C11</f>
        <v>7128234.7000000002</v>
      </c>
      <c r="D8" s="93">
        <f>C8/B8*100</f>
        <v>19.279680279858173</v>
      </c>
      <c r="E8" s="1"/>
      <c r="F8" s="79"/>
      <c r="G8" s="79"/>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1:83" s="76" customFormat="1" ht="46.5">
      <c r="A9" s="107" t="s">
        <v>69</v>
      </c>
      <c r="B9" s="94">
        <v>32761186.800000001</v>
      </c>
      <c r="C9" s="94">
        <v>6540105.9000000004</v>
      </c>
      <c r="D9" s="93">
        <f t="shared" ref="D9:D10" si="0">C9/B9*100</f>
        <v>19.9629700228076</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1:83" s="76" customFormat="1" ht="46.5">
      <c r="A10" s="107" t="s">
        <v>70</v>
      </c>
      <c r="B10" s="94">
        <v>4211598</v>
      </c>
      <c r="C10" s="94">
        <v>588128.80000000005</v>
      </c>
      <c r="D10" s="93">
        <f t="shared" si="0"/>
        <v>13.964504684445192</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76" customFormat="1" ht="46.5">
      <c r="A11" s="107" t="s">
        <v>76</v>
      </c>
      <c r="B11" s="94">
        <v>0</v>
      </c>
      <c r="C11" s="94">
        <v>0</v>
      </c>
      <c r="D11" s="93">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ht="23.25">
      <c r="A12" s="107"/>
      <c r="B12" s="95"/>
      <c r="C12" s="95"/>
      <c r="D12" s="96"/>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ht="23.25">
      <c r="A13" s="120" t="s">
        <v>74</v>
      </c>
      <c r="B13" s="120"/>
      <c r="C13" s="120"/>
      <c r="D13" s="120"/>
    </row>
    <row r="14" spans="1:83" ht="90">
      <c r="A14" s="97" t="s">
        <v>58</v>
      </c>
      <c r="B14" s="98">
        <f>B15+B16</f>
        <v>29867158.32</v>
      </c>
      <c r="C14" s="98">
        <f>C15+C16</f>
        <v>5747593.8300000001</v>
      </c>
      <c r="D14" s="99">
        <f t="shared" ref="D14:D16" si="1">C14/B14*100</f>
        <v>19.24385898524276</v>
      </c>
      <c r="F14" s="75"/>
    </row>
    <row r="15" spans="1:83" ht="46.5">
      <c r="A15" s="107" t="s">
        <v>69</v>
      </c>
      <c r="B15" s="94">
        <v>26065755.789999999</v>
      </c>
      <c r="C15" s="94">
        <v>5255471.7</v>
      </c>
      <c r="D15" s="99">
        <f t="shared" si="1"/>
        <v>20.162360694011554</v>
      </c>
    </row>
    <row r="16" spans="1:83" ht="46.5">
      <c r="A16" s="107" t="s">
        <v>70</v>
      </c>
      <c r="B16" s="94">
        <v>3801402.53</v>
      </c>
      <c r="C16" s="94">
        <v>492122.13</v>
      </c>
      <c r="D16" s="99">
        <f t="shared" si="1"/>
        <v>12.945804242414708</v>
      </c>
    </row>
    <row r="17" spans="1:4">
      <c r="A17" s="86"/>
      <c r="B17" s="84"/>
      <c r="C17" s="84"/>
      <c r="D17" s="86"/>
    </row>
    <row r="18" spans="1:4">
      <c r="A18" s="86"/>
      <c r="B18" s="84"/>
      <c r="C18" s="84"/>
      <c r="D18" s="86"/>
    </row>
    <row r="19" spans="1:4" ht="18.75">
      <c r="A19" s="83"/>
      <c r="B19" s="100"/>
      <c r="C19" s="100"/>
      <c r="D19" s="83"/>
    </row>
    <row r="20" spans="1:4" ht="18.75" customHeight="1">
      <c r="A20" s="101"/>
      <c r="B20" s="102"/>
      <c r="C20" s="102"/>
      <c r="D20" s="103"/>
    </row>
    <row r="21" spans="1:4" ht="18.75" customHeight="1">
      <c r="A21" s="101"/>
      <c r="B21" s="102"/>
      <c r="C21" s="102"/>
      <c r="D21" s="103"/>
    </row>
    <row r="22" spans="1:4" ht="59.25" customHeight="1">
      <c r="A22" s="104" t="s">
        <v>81</v>
      </c>
      <c r="B22" s="81"/>
      <c r="C22" s="81"/>
      <c r="D22" s="81" t="s">
        <v>79</v>
      </c>
    </row>
    <row r="23" spans="1:4" ht="52.5" customHeight="1">
      <c r="A23" s="105" t="s">
        <v>80</v>
      </c>
      <c r="B23" s="81"/>
      <c r="C23" s="81"/>
      <c r="D23" s="81" t="s">
        <v>82</v>
      </c>
    </row>
    <row r="24" spans="1:4" ht="56.25" customHeight="1">
      <c r="A24" s="80" t="s">
        <v>77</v>
      </c>
      <c r="B24" s="82"/>
      <c r="C24" s="82"/>
      <c r="D24" s="82" t="s">
        <v>78</v>
      </c>
    </row>
    <row r="25" spans="1:4">
      <c r="A25" s="86"/>
      <c r="B25" s="84"/>
      <c r="C25" s="84"/>
      <c r="D25" s="86"/>
    </row>
    <row r="26" spans="1:4">
      <c r="A26" s="86"/>
      <c r="B26" s="84"/>
      <c r="C26" s="84"/>
      <c r="D26" s="86"/>
    </row>
    <row r="27" spans="1:4">
      <c r="A27" s="86"/>
      <c r="B27" s="84"/>
      <c r="C27" s="84"/>
      <c r="D27" s="86"/>
    </row>
    <row r="28" spans="1:4" ht="37.5" customHeight="1">
      <c r="A28" s="108">
        <v>45049</v>
      </c>
      <c r="B28" s="84"/>
      <c r="C28" s="84"/>
      <c r="D28" s="86"/>
    </row>
    <row r="29" spans="1:4">
      <c r="A29" s="86"/>
      <c r="B29" s="84"/>
      <c r="C29" s="84"/>
      <c r="D29" s="86"/>
    </row>
    <row r="33" spans="3:3" ht="18.75">
      <c r="C33" s="74"/>
    </row>
    <row r="34" spans="3:3" ht="18.75">
      <c r="C34" s="74"/>
    </row>
  </sheetData>
  <mergeCells count="3">
    <mergeCell ref="A1:D2"/>
    <mergeCell ref="A5:D5"/>
    <mergeCell ref="A13:D13"/>
  </mergeCells>
  <pageMargins left="0.59055118110236227" right="0.39370078740157483" top="0.39370078740157483" bottom="0.15748031496062992" header="0.31496062992125984" footer="0.15748031496062992"/>
  <pageSetup paperSize="10"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01.04.2023 </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I.Petrova</cp:lastModifiedBy>
  <cp:lastPrinted>2023-05-02T06:15:15Z</cp:lastPrinted>
  <dcterms:created xsi:type="dcterms:W3CDTF">2015-07-23T06:41:35Z</dcterms:created>
  <dcterms:modified xsi:type="dcterms:W3CDTF">2023-05-03T11:20:17Z</dcterms:modified>
</cp:coreProperties>
</file>